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gorvalinurov/Desktop/"/>
    </mc:Choice>
  </mc:AlternateContent>
  <xr:revisionPtr revIDLastSave="0" documentId="13_ncr:1_{0BC1231E-022B-E444-8C7E-B2399EAD3C74}" xr6:coauthVersionLast="47" xr6:coauthVersionMax="47" xr10:uidLastSave="{00000000-0000-0000-0000-000000000000}"/>
  <bookViews>
    <workbookView xWindow="0" yWindow="660" windowWidth="29400" windowHeight="18460" activeTab="1" xr2:uid="{BCCCA43A-429A-0044-8715-CD34DD920CEC}"/>
  </bookViews>
  <sheets>
    <sheet name="Инструкции" sheetId="6" r:id="rId1"/>
    <sheet name="Гант" sheetId="1" r:id="rId2"/>
    <sheet name="По дням" sheetId="3" r:id="rId3"/>
    <sheet name="По месяцам" sheetId="4" r:id="rId4"/>
    <sheet name="Настройки" sheetId="2" r:id="rId5"/>
  </sheets>
  <definedNames>
    <definedName name="_xlnm._FilterDatabase" localSheetId="1" hidden="1">Гант!$A$6:$I$56</definedName>
    <definedName name="_xlnm._FilterDatabase" localSheetId="2" hidden="1">'По дням'!$A$6:$I$56</definedName>
    <definedName name="_xlnm._FilterDatabase" localSheetId="3" hidden="1">'По месяцам'!$A$6:$I$56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3" l="1"/>
  <c r="J6" i="4"/>
  <c r="J5" i="4" s="1"/>
  <c r="H56" i="4"/>
  <c r="F56" i="4"/>
  <c r="E56" i="4"/>
  <c r="D56" i="4"/>
  <c r="C56" i="4"/>
  <c r="B56" i="4"/>
  <c r="A56" i="4"/>
  <c r="H55" i="4"/>
  <c r="F55" i="4"/>
  <c r="E55" i="4"/>
  <c r="D55" i="4"/>
  <c r="C55" i="4"/>
  <c r="B55" i="4"/>
  <c r="A55" i="4"/>
  <c r="H54" i="4"/>
  <c r="F54" i="4"/>
  <c r="E54" i="4"/>
  <c r="D54" i="4"/>
  <c r="C54" i="4"/>
  <c r="B54" i="4"/>
  <c r="A54" i="4"/>
  <c r="H53" i="4"/>
  <c r="F53" i="4"/>
  <c r="E53" i="4"/>
  <c r="D53" i="4"/>
  <c r="C53" i="4"/>
  <c r="B53" i="4"/>
  <c r="A53" i="4"/>
  <c r="H52" i="4"/>
  <c r="F52" i="4"/>
  <c r="E52" i="4"/>
  <c r="D52" i="4"/>
  <c r="C52" i="4"/>
  <c r="B52" i="4"/>
  <c r="A52" i="4"/>
  <c r="H51" i="4"/>
  <c r="F51" i="4"/>
  <c r="E51" i="4"/>
  <c r="D51" i="4"/>
  <c r="C51" i="4"/>
  <c r="B51" i="4"/>
  <c r="A51" i="4"/>
  <c r="H50" i="4"/>
  <c r="F50" i="4"/>
  <c r="E50" i="4"/>
  <c r="D50" i="4"/>
  <c r="C50" i="4"/>
  <c r="B50" i="4"/>
  <c r="A50" i="4"/>
  <c r="H49" i="4"/>
  <c r="F49" i="4"/>
  <c r="E49" i="4"/>
  <c r="D49" i="4"/>
  <c r="C49" i="4"/>
  <c r="B49" i="4"/>
  <c r="A49" i="4"/>
  <c r="H48" i="4"/>
  <c r="F48" i="4"/>
  <c r="E48" i="4"/>
  <c r="D48" i="4"/>
  <c r="C48" i="4"/>
  <c r="B48" i="4"/>
  <c r="A48" i="4"/>
  <c r="H47" i="4"/>
  <c r="F47" i="4"/>
  <c r="E47" i="4"/>
  <c r="D47" i="4"/>
  <c r="C47" i="4"/>
  <c r="B47" i="4"/>
  <c r="A47" i="4"/>
  <c r="H46" i="4"/>
  <c r="F46" i="4"/>
  <c r="E46" i="4"/>
  <c r="D46" i="4"/>
  <c r="C46" i="4"/>
  <c r="B46" i="4"/>
  <c r="A46" i="4"/>
  <c r="H45" i="4"/>
  <c r="F45" i="4"/>
  <c r="E45" i="4"/>
  <c r="D45" i="4"/>
  <c r="C45" i="4"/>
  <c r="B45" i="4"/>
  <c r="A45" i="4"/>
  <c r="H44" i="4"/>
  <c r="F44" i="4"/>
  <c r="E44" i="4"/>
  <c r="D44" i="4"/>
  <c r="C44" i="4"/>
  <c r="B44" i="4"/>
  <c r="A44" i="4"/>
  <c r="H43" i="4"/>
  <c r="F43" i="4"/>
  <c r="E43" i="4"/>
  <c r="D43" i="4"/>
  <c r="C43" i="4"/>
  <c r="B43" i="4"/>
  <c r="A43" i="4"/>
  <c r="H42" i="4"/>
  <c r="F42" i="4"/>
  <c r="E42" i="4"/>
  <c r="D42" i="4"/>
  <c r="C42" i="4"/>
  <c r="B42" i="4"/>
  <c r="A42" i="4"/>
  <c r="H41" i="4"/>
  <c r="F41" i="4"/>
  <c r="E41" i="4"/>
  <c r="D41" i="4"/>
  <c r="C41" i="4"/>
  <c r="B41" i="4"/>
  <c r="A41" i="4"/>
  <c r="H40" i="4"/>
  <c r="F40" i="4"/>
  <c r="E40" i="4"/>
  <c r="D40" i="4"/>
  <c r="C40" i="4"/>
  <c r="B40" i="4"/>
  <c r="A40" i="4"/>
  <c r="H39" i="4"/>
  <c r="F39" i="4"/>
  <c r="E39" i="4"/>
  <c r="D39" i="4"/>
  <c r="C39" i="4"/>
  <c r="B39" i="4"/>
  <c r="A39" i="4"/>
  <c r="H38" i="4"/>
  <c r="F38" i="4"/>
  <c r="E38" i="4"/>
  <c r="D38" i="4"/>
  <c r="C38" i="4"/>
  <c r="B38" i="4"/>
  <c r="A38" i="4"/>
  <c r="H37" i="4"/>
  <c r="F37" i="4"/>
  <c r="E37" i="4"/>
  <c r="D37" i="4"/>
  <c r="C37" i="4"/>
  <c r="B37" i="4"/>
  <c r="A37" i="4"/>
  <c r="H36" i="4"/>
  <c r="F36" i="4"/>
  <c r="E36" i="4"/>
  <c r="D36" i="4"/>
  <c r="C36" i="4"/>
  <c r="B36" i="4"/>
  <c r="A36" i="4"/>
  <c r="H35" i="4"/>
  <c r="F35" i="4"/>
  <c r="E35" i="4"/>
  <c r="D35" i="4"/>
  <c r="C35" i="4"/>
  <c r="B35" i="4"/>
  <c r="A35" i="4"/>
  <c r="H34" i="4"/>
  <c r="F34" i="4"/>
  <c r="E34" i="4"/>
  <c r="D34" i="4"/>
  <c r="C34" i="4"/>
  <c r="B34" i="4"/>
  <c r="A34" i="4"/>
  <c r="H33" i="4"/>
  <c r="F33" i="4"/>
  <c r="E33" i="4"/>
  <c r="D33" i="4"/>
  <c r="C33" i="4"/>
  <c r="B33" i="4"/>
  <c r="A33" i="4"/>
  <c r="H32" i="4"/>
  <c r="F32" i="4"/>
  <c r="E32" i="4"/>
  <c r="D32" i="4"/>
  <c r="C32" i="4"/>
  <c r="B32" i="4"/>
  <c r="A32" i="4"/>
  <c r="H31" i="4"/>
  <c r="F31" i="4"/>
  <c r="E31" i="4"/>
  <c r="D31" i="4"/>
  <c r="C31" i="4"/>
  <c r="B31" i="4"/>
  <c r="A31" i="4"/>
  <c r="H30" i="4"/>
  <c r="F30" i="4"/>
  <c r="E30" i="4"/>
  <c r="D30" i="4"/>
  <c r="C30" i="4"/>
  <c r="B30" i="4"/>
  <c r="A30" i="4"/>
  <c r="H29" i="4"/>
  <c r="F29" i="4"/>
  <c r="E29" i="4"/>
  <c r="D29" i="4"/>
  <c r="C29" i="4"/>
  <c r="B29" i="4"/>
  <c r="A29" i="4"/>
  <c r="H28" i="4"/>
  <c r="F28" i="4"/>
  <c r="E28" i="4"/>
  <c r="D28" i="4"/>
  <c r="C28" i="4"/>
  <c r="B28" i="4"/>
  <c r="A28" i="4"/>
  <c r="H27" i="4"/>
  <c r="F27" i="4"/>
  <c r="E27" i="4"/>
  <c r="D27" i="4"/>
  <c r="C27" i="4"/>
  <c r="B27" i="4"/>
  <c r="A27" i="4"/>
  <c r="H26" i="4"/>
  <c r="F26" i="4"/>
  <c r="E26" i="4"/>
  <c r="D26" i="4"/>
  <c r="C26" i="4"/>
  <c r="B26" i="4"/>
  <c r="A26" i="4"/>
  <c r="H25" i="4"/>
  <c r="F25" i="4"/>
  <c r="E25" i="4"/>
  <c r="D25" i="4"/>
  <c r="C25" i="4"/>
  <c r="B25" i="4"/>
  <c r="A25" i="4"/>
  <c r="H24" i="4"/>
  <c r="F24" i="4"/>
  <c r="E24" i="4"/>
  <c r="D24" i="4"/>
  <c r="C24" i="4"/>
  <c r="B24" i="4"/>
  <c r="A24" i="4"/>
  <c r="H23" i="4"/>
  <c r="F23" i="4"/>
  <c r="E23" i="4"/>
  <c r="D23" i="4"/>
  <c r="C23" i="4"/>
  <c r="B23" i="4"/>
  <c r="A23" i="4"/>
  <c r="H22" i="4"/>
  <c r="F22" i="4"/>
  <c r="E22" i="4"/>
  <c r="D22" i="4"/>
  <c r="C22" i="4"/>
  <c r="B22" i="4"/>
  <c r="A22" i="4"/>
  <c r="H21" i="4"/>
  <c r="F21" i="4"/>
  <c r="E21" i="4"/>
  <c r="D21" i="4"/>
  <c r="C21" i="4"/>
  <c r="B21" i="4"/>
  <c r="H20" i="4"/>
  <c r="F20" i="4"/>
  <c r="E20" i="4"/>
  <c r="D20" i="4"/>
  <c r="C20" i="4"/>
  <c r="B20" i="4"/>
  <c r="A20" i="4"/>
  <c r="H19" i="4"/>
  <c r="F19" i="4"/>
  <c r="E19" i="4"/>
  <c r="D19" i="4"/>
  <c r="C19" i="4"/>
  <c r="B19" i="4"/>
  <c r="A19" i="4"/>
  <c r="H18" i="4"/>
  <c r="F18" i="4"/>
  <c r="E18" i="4"/>
  <c r="D18" i="4"/>
  <c r="C18" i="4"/>
  <c r="B18" i="4"/>
  <c r="A18" i="4"/>
  <c r="H17" i="4"/>
  <c r="G17" i="4"/>
  <c r="F17" i="4"/>
  <c r="E17" i="4"/>
  <c r="D17" i="4"/>
  <c r="C17" i="4"/>
  <c r="B17" i="4"/>
  <c r="A17" i="4"/>
  <c r="H16" i="4"/>
  <c r="G16" i="4"/>
  <c r="F16" i="4"/>
  <c r="E16" i="4"/>
  <c r="D16" i="4"/>
  <c r="C16" i="4"/>
  <c r="B16" i="4"/>
  <c r="A16" i="4"/>
  <c r="H15" i="4"/>
  <c r="F15" i="4"/>
  <c r="E15" i="4"/>
  <c r="D15" i="4"/>
  <c r="C15" i="4"/>
  <c r="B15" i="4"/>
  <c r="A15" i="4"/>
  <c r="H14" i="4"/>
  <c r="F14" i="4"/>
  <c r="E14" i="4"/>
  <c r="D14" i="4"/>
  <c r="C14" i="4"/>
  <c r="B14" i="4"/>
  <c r="A14" i="4"/>
  <c r="H13" i="4"/>
  <c r="F13" i="4"/>
  <c r="E13" i="4"/>
  <c r="D13" i="4"/>
  <c r="C13" i="4"/>
  <c r="B13" i="4"/>
  <c r="A13" i="4"/>
  <c r="H12" i="4"/>
  <c r="F12" i="4"/>
  <c r="E12" i="4"/>
  <c r="D12" i="4"/>
  <c r="C12" i="4"/>
  <c r="B12" i="4"/>
  <c r="A12" i="4"/>
  <c r="H11" i="4"/>
  <c r="F11" i="4"/>
  <c r="E11" i="4"/>
  <c r="D11" i="4"/>
  <c r="C11" i="4"/>
  <c r="B11" i="4"/>
  <c r="H10" i="4"/>
  <c r="F10" i="4"/>
  <c r="E10" i="4"/>
  <c r="D10" i="4"/>
  <c r="C10" i="4"/>
  <c r="B10" i="4"/>
  <c r="H9" i="4"/>
  <c r="F9" i="4"/>
  <c r="E9" i="4"/>
  <c r="D9" i="4"/>
  <c r="C9" i="4"/>
  <c r="B9" i="4"/>
  <c r="H8" i="4"/>
  <c r="F8" i="4"/>
  <c r="E8" i="4"/>
  <c r="D8" i="4"/>
  <c r="C8" i="4"/>
  <c r="B8" i="4"/>
  <c r="H7" i="4"/>
  <c r="F7" i="4"/>
  <c r="E7" i="4"/>
  <c r="D7" i="4"/>
  <c r="C7" i="4"/>
  <c r="B7" i="4"/>
  <c r="H1" i="4"/>
  <c r="E7" i="3"/>
  <c r="J6" i="3"/>
  <c r="K6" i="3" s="1"/>
  <c r="J6" i="1"/>
  <c r="J5" i="1" s="1"/>
  <c r="H10" i="3"/>
  <c r="H8" i="3"/>
  <c r="H9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7" i="3"/>
  <c r="I8" i="1"/>
  <c r="I8" i="3" s="1"/>
  <c r="I9" i="1"/>
  <c r="I9" i="3" s="1"/>
  <c r="I10" i="1"/>
  <c r="I10" i="3" s="1"/>
  <c r="I11" i="1"/>
  <c r="I11" i="3" s="1"/>
  <c r="I12" i="1"/>
  <c r="I12" i="3" s="1"/>
  <c r="I13" i="1"/>
  <c r="I13" i="3" s="1"/>
  <c r="I14" i="1"/>
  <c r="I14" i="3" s="1"/>
  <c r="I15" i="1"/>
  <c r="I15" i="3" s="1"/>
  <c r="I16" i="1"/>
  <c r="I16" i="3" s="1"/>
  <c r="I17" i="1"/>
  <c r="I17" i="3" s="1"/>
  <c r="I18" i="1"/>
  <c r="I18" i="3" s="1"/>
  <c r="I19" i="1"/>
  <c r="I19" i="3" s="1"/>
  <c r="I20" i="1"/>
  <c r="I20" i="3" s="1"/>
  <c r="I21" i="1"/>
  <c r="I21" i="3" s="1"/>
  <c r="I22" i="1"/>
  <c r="I22" i="3" s="1"/>
  <c r="I23" i="1"/>
  <c r="I23" i="3" s="1"/>
  <c r="I24" i="1"/>
  <c r="I24" i="3" s="1"/>
  <c r="I25" i="1"/>
  <c r="I25" i="3" s="1"/>
  <c r="I26" i="1"/>
  <c r="I26" i="3" s="1"/>
  <c r="I27" i="1"/>
  <c r="I27" i="3" s="1"/>
  <c r="I28" i="1"/>
  <c r="I28" i="3" s="1"/>
  <c r="I29" i="1"/>
  <c r="I29" i="3" s="1"/>
  <c r="I30" i="1"/>
  <c r="I30" i="3" s="1"/>
  <c r="I31" i="1"/>
  <c r="I31" i="3" s="1"/>
  <c r="I32" i="1"/>
  <c r="I32" i="3" s="1"/>
  <c r="I33" i="1"/>
  <c r="I33" i="3" s="1"/>
  <c r="I34" i="1"/>
  <c r="I34" i="3" s="1"/>
  <c r="I35" i="1"/>
  <c r="I35" i="3" s="1"/>
  <c r="I36" i="1"/>
  <c r="I36" i="3" s="1"/>
  <c r="I37" i="1"/>
  <c r="I37" i="3" s="1"/>
  <c r="I38" i="1"/>
  <c r="I38" i="3" s="1"/>
  <c r="I39" i="1"/>
  <c r="I39" i="3" s="1"/>
  <c r="I40" i="1"/>
  <c r="I40" i="3" s="1"/>
  <c r="I41" i="1"/>
  <c r="I41" i="3" s="1"/>
  <c r="I42" i="1"/>
  <c r="I42" i="3" s="1"/>
  <c r="I43" i="1"/>
  <c r="I43" i="3" s="1"/>
  <c r="I44" i="1"/>
  <c r="I44" i="3" s="1"/>
  <c r="I45" i="1"/>
  <c r="I45" i="3" s="1"/>
  <c r="I46" i="1"/>
  <c r="I46" i="3" s="1"/>
  <c r="I47" i="1"/>
  <c r="I47" i="3" s="1"/>
  <c r="I48" i="1"/>
  <c r="I48" i="3" s="1"/>
  <c r="I49" i="1"/>
  <c r="I49" i="3" s="1"/>
  <c r="I50" i="1"/>
  <c r="I50" i="3" s="1"/>
  <c r="I51" i="1"/>
  <c r="I51" i="3" s="1"/>
  <c r="I52" i="1"/>
  <c r="I52" i="3" s="1"/>
  <c r="I53" i="1"/>
  <c r="I53" i="3" s="1"/>
  <c r="I54" i="1"/>
  <c r="I54" i="3" s="1"/>
  <c r="I55" i="1"/>
  <c r="I55" i="3" s="1"/>
  <c r="I56" i="1"/>
  <c r="I56" i="3" s="1"/>
  <c r="I7" i="1"/>
  <c r="I7" i="3" s="1"/>
  <c r="E12" i="3"/>
  <c r="G8" i="3"/>
  <c r="G9" i="3"/>
  <c r="G17" i="3"/>
  <c r="G27" i="3"/>
  <c r="G35" i="3"/>
  <c r="G43" i="3"/>
  <c r="G51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E8" i="3"/>
  <c r="E9" i="3"/>
  <c r="E10" i="3"/>
  <c r="E11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7" i="3"/>
  <c r="G7" i="3"/>
  <c r="F7" i="3"/>
  <c r="C7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7" i="1"/>
  <c r="A7" i="3" s="1"/>
  <c r="A10" i="1"/>
  <c r="A10" i="3" s="1"/>
  <c r="H1" i="3"/>
  <c r="H1" i="1"/>
  <c r="I3" i="1"/>
  <c r="I3" i="3" s="1"/>
  <c r="H3" i="1"/>
  <c r="H3" i="3" s="1"/>
  <c r="B3" i="1"/>
  <c r="B3" i="3" s="1"/>
  <c r="G7" i="1"/>
  <c r="G7" i="4" s="1"/>
  <c r="G9" i="1"/>
  <c r="G9" i="4" s="1"/>
  <c r="G10" i="1"/>
  <c r="G10" i="3" s="1"/>
  <c r="G11" i="1"/>
  <c r="G11" i="3" s="1"/>
  <c r="G12" i="1"/>
  <c r="G12" i="3" s="1"/>
  <c r="G13" i="1"/>
  <c r="G13" i="4" s="1"/>
  <c r="G14" i="1"/>
  <c r="G14" i="4" s="1"/>
  <c r="G15" i="1"/>
  <c r="G15" i="4" s="1"/>
  <c r="G16" i="1"/>
  <c r="G16" i="3" s="1"/>
  <c r="G17" i="1"/>
  <c r="G18" i="1"/>
  <c r="G18" i="4" s="1"/>
  <c r="G19" i="1"/>
  <c r="G19" i="4" s="1"/>
  <c r="G20" i="1"/>
  <c r="G20" i="3" s="1"/>
  <c r="G21" i="1"/>
  <c r="G21" i="4" s="1"/>
  <c r="G22" i="1"/>
  <c r="G22" i="3" s="1"/>
  <c r="G23" i="1"/>
  <c r="G23" i="3" s="1"/>
  <c r="G24" i="1"/>
  <c r="G24" i="4" s="1"/>
  <c r="G25" i="1"/>
  <c r="G25" i="4" s="1"/>
  <c r="G26" i="1"/>
  <c r="G26" i="4" s="1"/>
  <c r="G27" i="1"/>
  <c r="G27" i="4" s="1"/>
  <c r="G28" i="1"/>
  <c r="G28" i="4" s="1"/>
  <c r="G29" i="1"/>
  <c r="G29" i="3" s="1"/>
  <c r="G30" i="1"/>
  <c r="G30" i="3" s="1"/>
  <c r="G31" i="1"/>
  <c r="G31" i="3" s="1"/>
  <c r="G32" i="1"/>
  <c r="G32" i="4" s="1"/>
  <c r="G33" i="1"/>
  <c r="G33" i="4" s="1"/>
  <c r="G34" i="1"/>
  <c r="G34" i="4" s="1"/>
  <c r="G35" i="1"/>
  <c r="G35" i="4" s="1"/>
  <c r="G36" i="1"/>
  <c r="G36" i="4" s="1"/>
  <c r="G37" i="1"/>
  <c r="G37" i="3" s="1"/>
  <c r="G38" i="1"/>
  <c r="G38" i="3" s="1"/>
  <c r="G39" i="1"/>
  <c r="G39" i="3" s="1"/>
  <c r="G40" i="1"/>
  <c r="G40" i="4" s="1"/>
  <c r="G41" i="1"/>
  <c r="G41" i="4" s="1"/>
  <c r="G42" i="1"/>
  <c r="G42" i="4" s="1"/>
  <c r="G43" i="1"/>
  <c r="G43" i="4" s="1"/>
  <c r="G44" i="1"/>
  <c r="G44" i="4" s="1"/>
  <c r="G45" i="1"/>
  <c r="G45" i="3" s="1"/>
  <c r="G46" i="1"/>
  <c r="G46" i="3" s="1"/>
  <c r="G47" i="1"/>
  <c r="G47" i="3" s="1"/>
  <c r="G48" i="1"/>
  <c r="G48" i="4" s="1"/>
  <c r="G49" i="1"/>
  <c r="G49" i="4" s="1"/>
  <c r="G50" i="1"/>
  <c r="G50" i="4" s="1"/>
  <c r="G51" i="1"/>
  <c r="G51" i="4" s="1"/>
  <c r="G52" i="1"/>
  <c r="G52" i="4" s="1"/>
  <c r="G53" i="1"/>
  <c r="G53" i="3" s="1"/>
  <c r="G54" i="1"/>
  <c r="G54" i="3" s="1"/>
  <c r="G55" i="1"/>
  <c r="G55" i="3" s="1"/>
  <c r="G56" i="1"/>
  <c r="G56" i="4" s="1"/>
  <c r="G8" i="1"/>
  <c r="G8" i="4" s="1"/>
  <c r="A9" i="1"/>
  <c r="A9" i="4" s="1"/>
  <c r="A11" i="1"/>
  <c r="A11" i="3" s="1"/>
  <c r="A12" i="1"/>
  <c r="A12" i="3" s="1"/>
  <c r="A13" i="1"/>
  <c r="A14" i="1"/>
  <c r="A15" i="1"/>
  <c r="A16" i="1"/>
  <c r="A17" i="1"/>
  <c r="A18" i="1"/>
  <c r="A19" i="1"/>
  <c r="A20" i="1"/>
  <c r="A21" i="1"/>
  <c r="A21" i="4" s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8" i="1"/>
  <c r="A8" i="4" s="1"/>
  <c r="K6" i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W6" i="1" s="1"/>
  <c r="AX6" i="1" s="1"/>
  <c r="AY6" i="1" s="1"/>
  <c r="AZ6" i="1" s="1"/>
  <c r="BA6" i="1" s="1"/>
  <c r="BB6" i="1" s="1"/>
  <c r="BC6" i="1" s="1"/>
  <c r="BD6" i="1" s="1"/>
  <c r="BE6" i="1" s="1"/>
  <c r="BF6" i="1" s="1"/>
  <c r="BG6" i="1" s="1"/>
  <c r="BH6" i="1" s="1"/>
  <c r="BI6" i="1" s="1"/>
  <c r="BI5" i="1" s="1"/>
  <c r="K5" i="3" l="1"/>
  <c r="L6" i="3"/>
  <c r="G52" i="3"/>
  <c r="G44" i="3"/>
  <c r="G36" i="3"/>
  <c r="G28" i="3"/>
  <c r="G19" i="3"/>
  <c r="G10" i="4"/>
  <c r="BG5" i="1"/>
  <c r="AY5" i="1"/>
  <c r="AQ5" i="1"/>
  <c r="AI5" i="1"/>
  <c r="AA5" i="1"/>
  <c r="S5" i="1"/>
  <c r="J5" i="3"/>
  <c r="BF5" i="1"/>
  <c r="AX5" i="1"/>
  <c r="AP5" i="1"/>
  <c r="AH5" i="1"/>
  <c r="Z5" i="1"/>
  <c r="R5" i="1"/>
  <c r="L5" i="1"/>
  <c r="G18" i="3"/>
  <c r="A9" i="3"/>
  <c r="G50" i="3"/>
  <c r="G42" i="3"/>
  <c r="G34" i="3"/>
  <c r="G26" i="3"/>
  <c r="BE5" i="1"/>
  <c r="AW5" i="1"/>
  <c r="AO5" i="1"/>
  <c r="AG5" i="1"/>
  <c r="Y5" i="1"/>
  <c r="Q5" i="1"/>
  <c r="K5" i="1"/>
  <c r="A8" i="3"/>
  <c r="G49" i="3"/>
  <c r="G41" i="3"/>
  <c r="G33" i="3"/>
  <c r="G25" i="3"/>
  <c r="A7" i="4"/>
  <c r="BD5" i="1"/>
  <c r="AV5" i="1"/>
  <c r="AN5" i="1"/>
  <c r="AF5" i="1"/>
  <c r="X5" i="1"/>
  <c r="P5" i="1"/>
  <c r="G56" i="3"/>
  <c r="G48" i="3"/>
  <c r="G40" i="3"/>
  <c r="G32" i="3"/>
  <c r="G24" i="3"/>
  <c r="G15" i="3"/>
  <c r="G22" i="4"/>
  <c r="G23" i="4"/>
  <c r="G29" i="4"/>
  <c r="G30" i="4"/>
  <c r="G31" i="4"/>
  <c r="G37" i="4"/>
  <c r="G38" i="4"/>
  <c r="G39" i="4"/>
  <c r="G45" i="4"/>
  <c r="G46" i="4"/>
  <c r="G47" i="4"/>
  <c r="G53" i="4"/>
  <c r="G54" i="4"/>
  <c r="G55" i="4"/>
  <c r="BC5" i="1"/>
  <c r="AU5" i="1"/>
  <c r="AM5" i="1"/>
  <c r="AE5" i="1"/>
  <c r="W5" i="1"/>
  <c r="O5" i="1"/>
  <c r="G14" i="3"/>
  <c r="BB5" i="1"/>
  <c r="AT5" i="1"/>
  <c r="AL5" i="1"/>
  <c r="AD5" i="1"/>
  <c r="V5" i="1"/>
  <c r="N5" i="1"/>
  <c r="G20" i="4"/>
  <c r="BA5" i="1"/>
  <c r="AS5" i="1"/>
  <c r="AK5" i="1"/>
  <c r="AC5" i="1"/>
  <c r="U5" i="1"/>
  <c r="M5" i="1"/>
  <c r="G11" i="4"/>
  <c r="G12" i="4"/>
  <c r="BH5" i="1"/>
  <c r="AZ5" i="1"/>
  <c r="AR5" i="1"/>
  <c r="AJ5" i="1"/>
  <c r="AB5" i="1"/>
  <c r="T5" i="1"/>
  <c r="A10" i="4"/>
  <c r="A11" i="4"/>
  <c r="G13" i="3"/>
  <c r="H3" i="4"/>
  <c r="G21" i="3"/>
  <c r="B3" i="4"/>
  <c r="I3" i="4"/>
  <c r="I18" i="4"/>
  <c r="I34" i="4"/>
  <c r="I20" i="4"/>
  <c r="I36" i="4"/>
  <c r="I22" i="4"/>
  <c r="I38" i="4"/>
  <c r="I8" i="4"/>
  <c r="I24" i="4"/>
  <c r="I40" i="4"/>
  <c r="I10" i="4"/>
  <c r="I26" i="4"/>
  <c r="I42" i="4"/>
  <c r="I12" i="4"/>
  <c r="I28" i="4"/>
  <c r="I44" i="4"/>
  <c r="I14" i="4"/>
  <c r="I30" i="4"/>
  <c r="I46" i="4"/>
  <c r="I16" i="4"/>
  <c r="I32" i="4"/>
  <c r="I48" i="4"/>
  <c r="I49" i="4"/>
  <c r="I50" i="4"/>
  <c r="I9" i="4"/>
  <c r="I17" i="4"/>
  <c r="I25" i="4"/>
  <c r="I33" i="4"/>
  <c r="I41" i="4"/>
  <c r="I11" i="4"/>
  <c r="I19" i="4"/>
  <c r="I27" i="4"/>
  <c r="I35" i="4"/>
  <c r="I43" i="4"/>
  <c r="I51" i="4"/>
  <c r="I52" i="4"/>
  <c r="I53" i="4"/>
  <c r="I54" i="4"/>
  <c r="I13" i="4"/>
  <c r="I21" i="4"/>
  <c r="I29" i="4"/>
  <c r="I37" i="4"/>
  <c r="I45" i="4"/>
  <c r="I7" i="4"/>
  <c r="I15" i="4"/>
  <c r="I23" i="4"/>
  <c r="I31" i="4"/>
  <c r="I39" i="4"/>
  <c r="I47" i="4"/>
  <c r="I55" i="4"/>
  <c r="I56" i="4"/>
  <c r="C3" i="1"/>
  <c r="G3" i="1"/>
  <c r="F3" i="1"/>
  <c r="E3" i="1"/>
  <c r="D3" i="1"/>
  <c r="M6" i="3" l="1"/>
  <c r="L5" i="3"/>
  <c r="G3" i="3"/>
  <c r="G3" i="4"/>
  <c r="C3" i="3"/>
  <c r="C3" i="4"/>
  <c r="F3" i="3"/>
  <c r="F3" i="4"/>
  <c r="D3" i="3"/>
  <c r="D3" i="4"/>
  <c r="E3" i="3"/>
  <c r="E3" i="4"/>
  <c r="N6" i="3" l="1"/>
  <c r="M5" i="3"/>
  <c r="K6" i="4"/>
  <c r="L6" i="4" l="1"/>
  <c r="K5" i="4"/>
  <c r="O6" i="3"/>
  <c r="N5" i="3"/>
  <c r="P6" i="3" l="1"/>
  <c r="O5" i="3"/>
  <c r="M6" i="4"/>
  <c r="L5" i="4"/>
  <c r="N6" i="4" l="1"/>
  <c r="M5" i="4"/>
  <c r="Q6" i="3"/>
  <c r="P5" i="3"/>
  <c r="R6" i="3" l="1"/>
  <c r="Q5" i="3"/>
  <c r="O6" i="4"/>
  <c r="N5" i="4"/>
  <c r="P6" i="4" l="1"/>
  <c r="O5" i="4"/>
  <c r="S6" i="3"/>
  <c r="R5" i="3"/>
  <c r="T6" i="3" l="1"/>
  <c r="S5" i="3"/>
  <c r="Q6" i="4"/>
  <c r="P5" i="4"/>
  <c r="R6" i="4" l="1"/>
  <c r="Q5" i="4"/>
  <c r="U6" i="3"/>
  <c r="T5" i="3"/>
  <c r="V6" i="3" l="1"/>
  <c r="U5" i="3"/>
  <c r="S6" i="4"/>
  <c r="R5" i="4"/>
  <c r="T6" i="4" l="1"/>
  <c r="S5" i="4"/>
  <c r="W6" i="3"/>
  <c r="V5" i="3"/>
  <c r="X6" i="3" l="1"/>
  <c r="W5" i="3"/>
  <c r="U6" i="4"/>
  <c r="T5" i="4"/>
  <c r="V6" i="4" l="1"/>
  <c r="U5" i="4"/>
  <c r="Y6" i="3"/>
  <c r="X5" i="3"/>
  <c r="Z6" i="3" l="1"/>
  <c r="Y5" i="3"/>
  <c r="W6" i="4"/>
  <c r="V5" i="4"/>
  <c r="X6" i="4" l="1"/>
  <c r="W5" i="4"/>
  <c r="AA6" i="3"/>
  <c r="Z5" i="3"/>
  <c r="AB6" i="3" l="1"/>
  <c r="AA5" i="3"/>
  <c r="Y6" i="4"/>
  <c r="X5" i="4"/>
  <c r="Z6" i="4" l="1"/>
  <c r="Y5" i="4"/>
  <c r="AC6" i="3"/>
  <c r="AB5" i="3"/>
  <c r="AD6" i="3" l="1"/>
  <c r="AC5" i="3"/>
  <c r="AA6" i="4"/>
  <c r="Z5" i="4"/>
  <c r="AB6" i="4" l="1"/>
  <c r="AA5" i="4"/>
  <c r="AE6" i="3"/>
  <c r="AD5" i="3"/>
  <c r="AF6" i="3" l="1"/>
  <c r="AE5" i="3"/>
  <c r="AC6" i="4"/>
  <c r="AB5" i="4"/>
  <c r="AD6" i="4" l="1"/>
  <c r="AC5" i="4"/>
  <c r="AG6" i="3"/>
  <c r="AF5" i="3"/>
  <c r="AH6" i="3" l="1"/>
  <c r="AG5" i="3"/>
  <c r="AE6" i="4"/>
  <c r="AD5" i="4"/>
  <c r="AF6" i="4" l="1"/>
  <c r="AE5" i="4"/>
  <c r="AI6" i="3"/>
  <c r="AH5" i="3"/>
  <c r="AJ6" i="3" l="1"/>
  <c r="AI5" i="3"/>
  <c r="AG6" i="4"/>
  <c r="AG5" i="4" s="1"/>
  <c r="AF5" i="4"/>
  <c r="AK6" i="3" l="1"/>
  <c r="AJ5" i="3"/>
  <c r="AL6" i="3" l="1"/>
  <c r="AK5" i="3"/>
  <c r="AM6" i="3" l="1"/>
  <c r="AL5" i="3"/>
  <c r="AN6" i="3" l="1"/>
  <c r="AM5" i="3"/>
  <c r="AO6" i="3" l="1"/>
  <c r="AN5" i="3"/>
  <c r="AP6" i="3" l="1"/>
  <c r="AO5" i="3"/>
  <c r="AQ6" i="3" l="1"/>
  <c r="AP5" i="3"/>
  <c r="AR6" i="3" l="1"/>
  <c r="AQ5" i="3"/>
  <c r="AS6" i="3" l="1"/>
  <c r="AR5" i="3"/>
  <c r="AT6" i="3" l="1"/>
  <c r="AS5" i="3"/>
  <c r="AU6" i="3" l="1"/>
  <c r="AT5" i="3"/>
  <c r="AV6" i="3" l="1"/>
  <c r="AU5" i="3"/>
  <c r="AW6" i="3" l="1"/>
  <c r="AV5" i="3"/>
  <c r="AX6" i="3" l="1"/>
  <c r="AW5" i="3"/>
  <c r="AY6" i="3" l="1"/>
  <c r="AX5" i="3"/>
  <c r="AZ6" i="3" l="1"/>
  <c r="AY5" i="3"/>
  <c r="BA6" i="3" l="1"/>
  <c r="AZ5" i="3"/>
  <c r="BB6" i="3" l="1"/>
  <c r="BA5" i="3"/>
  <c r="BC6" i="3" l="1"/>
  <c r="BB5" i="3"/>
  <c r="BD6" i="3" l="1"/>
  <c r="BC5" i="3"/>
  <c r="BE6" i="3" l="1"/>
  <c r="BD5" i="3"/>
  <c r="BF6" i="3" l="1"/>
  <c r="BE5" i="3"/>
  <c r="BG6" i="3" l="1"/>
  <c r="BF5" i="3"/>
  <c r="BH6" i="3" l="1"/>
  <c r="BG5" i="3"/>
  <c r="BI6" i="3" l="1"/>
  <c r="BH5" i="3"/>
  <c r="BJ6" i="3" l="1"/>
  <c r="BI5" i="3"/>
  <c r="BK6" i="3" l="1"/>
  <c r="BJ5" i="3"/>
  <c r="BL6" i="3" l="1"/>
  <c r="BK5" i="3"/>
  <c r="BM6" i="3" l="1"/>
  <c r="BL5" i="3"/>
  <c r="BN6" i="3" l="1"/>
  <c r="BM5" i="3"/>
  <c r="BO6" i="3" l="1"/>
  <c r="BN5" i="3"/>
  <c r="BP6" i="3" l="1"/>
  <c r="BO5" i="3"/>
  <c r="BQ6" i="3" l="1"/>
  <c r="BP5" i="3"/>
  <c r="BR6" i="3" l="1"/>
  <c r="BQ5" i="3"/>
  <c r="BS6" i="3" l="1"/>
  <c r="BR5" i="3"/>
  <c r="BT6" i="3" l="1"/>
  <c r="BS5" i="3"/>
  <c r="BU6" i="3" l="1"/>
  <c r="BT5" i="3"/>
  <c r="BV6" i="3" l="1"/>
  <c r="BU5" i="3"/>
  <c r="BW6" i="3" l="1"/>
  <c r="BV5" i="3"/>
  <c r="BX6" i="3" l="1"/>
  <c r="BW5" i="3"/>
  <c r="BY6" i="3" l="1"/>
  <c r="BX5" i="3"/>
  <c r="BZ6" i="3" l="1"/>
  <c r="BY5" i="3"/>
  <c r="CA6" i="3" l="1"/>
  <c r="BZ5" i="3"/>
  <c r="CB6" i="3" l="1"/>
  <c r="CA5" i="3"/>
  <c r="CC6" i="3" l="1"/>
  <c r="CB5" i="3"/>
  <c r="CD6" i="3" l="1"/>
  <c r="CC5" i="3"/>
  <c r="CE6" i="3" l="1"/>
  <c r="CD5" i="3"/>
  <c r="CF6" i="3" l="1"/>
  <c r="CE5" i="3"/>
  <c r="CG6" i="3" l="1"/>
  <c r="CF5" i="3"/>
  <c r="CH6" i="3" l="1"/>
  <c r="CG5" i="3"/>
  <c r="CI6" i="3" l="1"/>
  <c r="CH5" i="3"/>
  <c r="CJ6" i="3" l="1"/>
  <c r="CI5" i="3"/>
  <c r="CK6" i="3" l="1"/>
  <c r="CJ5" i="3"/>
  <c r="CL6" i="3" l="1"/>
  <c r="CK5" i="3"/>
  <c r="CM6" i="3" l="1"/>
  <c r="CL5" i="3"/>
  <c r="CN6" i="3" l="1"/>
  <c r="CM5" i="3"/>
  <c r="CO6" i="3" l="1"/>
  <c r="CN5" i="3"/>
  <c r="CP6" i="3" l="1"/>
  <c r="CO5" i="3"/>
  <c r="CQ6" i="3" l="1"/>
  <c r="CP5" i="3"/>
  <c r="CR6" i="3" l="1"/>
  <c r="CQ5" i="3"/>
  <c r="CS6" i="3" l="1"/>
  <c r="CR5" i="3"/>
  <c r="CT6" i="3" l="1"/>
  <c r="CS5" i="3"/>
  <c r="CU6" i="3" l="1"/>
  <c r="CT5" i="3"/>
  <c r="CV6" i="3" l="1"/>
  <c r="CU5" i="3"/>
  <c r="CW6" i="3" l="1"/>
  <c r="CW5" i="3" s="1"/>
  <c r="CV5" i="3"/>
</calcChain>
</file>

<file path=xl/sharedStrings.xml><?xml version="1.0" encoding="utf-8"?>
<sst xmlns="http://schemas.openxmlformats.org/spreadsheetml/2006/main" count="133" uniqueCount="92">
  <si>
    <t>№</t>
  </si>
  <si>
    <t>Задача</t>
  </si>
  <si>
    <t>Этап</t>
  </si>
  <si>
    <t>Ответственный</t>
  </si>
  <si>
    <t>Начало</t>
  </si>
  <si>
    <t>Окончание</t>
  </si>
  <si>
    <t>Дней</t>
  </si>
  <si>
    <t>Готовность</t>
  </si>
  <si>
    <t>Статус</t>
  </si>
  <si>
    <t>Сбор требований</t>
  </si>
  <si>
    <t>Анализ рынка</t>
  </si>
  <si>
    <t>Техническое задание</t>
  </si>
  <si>
    <t>Старт шкалы</t>
  </si>
  <si>
    <t>Задач всего</t>
  </si>
  <si>
    <t>Готово</t>
  </si>
  <si>
    <t>В работе</t>
  </si>
  <si>
    <t>Не начаты</t>
  </si>
  <si>
    <t>Просрочены</t>
  </si>
  <si>
    <t>Старт проекта</t>
  </si>
  <si>
    <t>Финиш проекта</t>
  </si>
  <si>
    <t>Название проекта</t>
  </si>
  <si>
    <t>Сегодня:</t>
  </si>
  <si>
    <t>Ответственные</t>
  </si>
  <si>
    <t>Этапы</t>
  </si>
  <si>
    <t>Подготовка</t>
  </si>
  <si>
    <t>Проектирование</t>
  </si>
  <si>
    <t>Реализация</t>
  </si>
  <si>
    <t>Внедрение</t>
  </si>
  <si>
    <t>Поддержка</t>
  </si>
  <si>
    <t>Иванов И.</t>
  </si>
  <si>
    <t>Петрова А.</t>
  </si>
  <si>
    <t>Смирнов К.</t>
  </si>
  <si>
    <t>Кузнецова О.</t>
  </si>
  <si>
    <t>Волков Д.</t>
  </si>
  <si>
    <t>Виноградова Н.</t>
  </si>
  <si>
    <t>Богданов Р.</t>
  </si>
  <si>
    <t>Титова Ю.</t>
  </si>
  <si>
    <t>Орлов В.</t>
  </si>
  <si>
    <t>Макарова Л.</t>
  </si>
  <si>
    <t>Зайцев Г.</t>
  </si>
  <si>
    <t>Диаграмма Ганта: как пользоваться</t>
  </si>
  <si>
    <t>В книге четыре рабочих листа. Задачи вы ведёте только на листе «Гант», остальные показывают их же в другом масштабе.</t>
  </si>
  <si>
    <t>Листы книги</t>
  </si>
  <si>
    <t>•  «Гант» — рабочий лист. Шкала по неделям, 52 недели. Здесь вы вводите и правите задачи.</t>
  </si>
  <si>
    <t>•  «По дням» — тот же план по дням, окно на 92 дня (примерно квартал). Показывает выходные.</t>
  </si>
  <si>
    <t>•  «По месяцам» — тот же план по месяцам, окно на 2 года. Нужен для обзора длинных проектов.</t>
  </si>
  <si>
    <t>•  «Настройки» — справочники ответственных и этапов для выпадающих списков.</t>
  </si>
  <si>
    <t>1. Первые пять минут</t>
  </si>
  <si>
    <t>•  Впишите название проекта в ячейку A1 на листе «Гант».</t>
  </si>
  <si>
    <t>•  Поставьте в ячейку A3 дату, с которой начинается шкала. Шкала встаёт на понедельник той недели.</t>
  </si>
  <si>
    <t>•  Замените строки примера (строки 7–16) своими задачами. Ненужные строки очистите клавишей Delete.</t>
  </si>
  <si>
    <t>•  В таблице 200 строк под задачи, с 7-й по 206-ю. Пустые строки ничего не показывают и не мешают.</t>
  </si>
  <si>
    <t>•  Откройте лист «Настройки» и впишите своих людей и этапы — они появятся в выпадающих списках.</t>
  </si>
  <si>
    <t>2. Что заполняете вы</t>
  </si>
  <si>
    <t>•  Задача — название работы. Пишите одинаково по всему плану.</t>
  </si>
  <si>
    <t>•  Этап — крупный блок проекта. Нужен для фильтра и группировки.</t>
  </si>
  <si>
    <t>•  Ответственный — один человек на строку. Двое ответственных означают, что задачу пора разделить.</t>
  </si>
  <si>
    <t>•  Начало и Окончание — даты в формате ДД.ММ.ГГГГ. Окончание входит в срок: 20.07–24.07 это пять дней.</t>
  </si>
  <si>
    <t>•  Готовность — доля выполнения от 0% до 100%. Именно она закрашивает полосу тёмным цветом.</t>
  </si>
  <si>
    <t>3. Что считает файл</t>
  </si>
  <si>
    <t>•  № — сквозная нумерация, пропускает пустые строки.</t>
  </si>
  <si>
    <t>•  Дней — длительность задачи в календарных днях, включая обе даты.</t>
  </si>
  <si>
    <t>•  Статус — «Готово» при 100%, «Просрочена» при пройденном сроке и неполной готовности, «В работе» после старта, «Не начата» до старта.</t>
  </si>
  <si>
    <t>•  Панель в строках 2–3 — счётчики по статусам, общая готовность проекта, даты старта и финиша.</t>
  </si>
  <si>
    <t>4. Как переключать масштаб</t>
  </si>
  <si>
    <t>•  Масштаб переключается вкладками внизу окна: «Гант» — недели, «По дням» — дни, «По месяцам» — месяцы.</t>
  </si>
  <si>
    <t>•  На каждом листе своё окно просмотра. Ячейка A3 задаёт его начало: на листе «По дням» это первый день, на листе «По месяцам» — первый месяц.</t>
  </si>
  <si>
    <t>•  Окно фиксированной ширины: 92 дня, 52 недели или 24 месяца. Чтобы посмотреть другой отрезок, сдвиньте дату в A3.</t>
  </si>
  <si>
    <t>•  Задачи, ответственных и даты листы-представления только показывают. Правки вносите на листе «Гант», остальные обновятся сами.</t>
  </si>
  <si>
    <t>5. Как читать полосы</t>
  </si>
  <si>
    <t>•  Тёмно-синяя часть — уже выполненная доля задачи.</t>
  </si>
  <si>
    <t>•  Голубая часть — оставшийся объём.</t>
  </si>
  <si>
    <t>•  Красная — просрочка: срок вышел, а готовность меньше 100%.</t>
  </si>
  <si>
    <t>•  Жёлтая колонка — текущий период. Серые колонки на листе «По дням» — выходные.</t>
  </si>
  <si>
    <t>•  Веха: поставьте одинаковые даты начала и окончания, полоса займёт одну колонку.</t>
  </si>
  <si>
    <t>6. Приёмы работы</t>
  </si>
  <si>
    <t>•  Фильтр стоит на строке 6 каждого листа. Оставьте одного ответственного или один статус — лишние строки скроются вместе с полосами.</t>
  </si>
  <si>
    <t>•  Сортировка по колонке «Начало» на листе «Гант» выстраивает задачи в хронологическом порядке.</t>
  </si>
  <si>
    <t>•  Область слева закреплена: прокручиваете шкалу вправо, названия задач остаются на месте.</t>
  </si>
  <si>
    <t>•  Чтобы сдвинуть весь план на неделю, выделите колонки E и F на листе «Гант» и прибавьте 7 через специальную вставку.</t>
  </si>
  <si>
    <t>•  Красная заливка в колонке «Окончание» означает, что дата окончания раньше даты начала.</t>
  </si>
  <si>
    <t>•  Печать настроена на альбомный лист с подгонкой по ширине, шапка и таблица повторяются на каждой странице.</t>
  </si>
  <si>
    <t>7. Чего файл не делает</t>
  </si>
  <si>
    <t>•  Не считает зависимости между задачами: сдвиг одной задачи не двигает следующие.</t>
  </si>
  <si>
    <t>•  Не учитывает выходные и праздники — длительность считается в календарных днях.</t>
  </si>
  <si>
    <t>•  Не хранит историю изменений. Для контроля план-факта делайте копию файла на каждую контрольную точку.</t>
  </si>
  <si>
    <t/>
  </si>
  <si>
    <t>Пример из десяти задач — демонстрационный. Даты подобраны так, чтобы сразу были видны все состояния: выполненная задача, просрочка, задача в работе и будущие работы.</t>
  </si>
  <si>
    <t>Согласование</t>
  </si>
  <si>
    <t>Шаблон подготовила команда Kaiten</t>
  </si>
  <si>
    <t>→ Посмотреть, как устроена диаграмма Ганта в Kaiten</t>
  </si>
  <si>
    <t>Kaiten — российская система управления проектами, задачами и командами. Когда план перерастает таблицу, зависимости между задачами, вехи и загрузку команды по часам удобнее вести в диаграмме Ганта. Базовые возможности доступны на беслпатном тарифе.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</si>
</sst>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"/>
    <numFmt numFmtId="165" formatCode="dd/mm/yyyy;;"/>
    <numFmt numFmtId="166" formatCode="0;\-0;;"/>
    <numFmt numFmtId="167" formatCode="dd"/>
    <numFmt numFmtId="168" formatCode="mm/yy"/>
  </numFmts>
  <fonts count="25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4"/>
      <color rgb="FF1F4E79"/>
      <name val="Arial"/>
      <family val="2"/>
    </font>
    <font>
      <b/>
      <sz val="10"/>
      <color rgb="FF1F4E79"/>
      <name val="Arial"/>
      <family val="2"/>
    </font>
    <font>
      <b/>
      <sz val="12"/>
      <color theme="0"/>
      <name val="Calibri"/>
      <family val="2"/>
      <scheme val="minor"/>
    </font>
    <font>
      <b/>
      <sz val="8"/>
      <color theme="0"/>
      <name val="Arial"/>
      <family val="2"/>
    </font>
    <font>
      <b/>
      <sz val="16"/>
      <color rgb="FF1F4E79"/>
      <name val="Arial"/>
      <family val="2"/>
    </font>
    <font>
      <b/>
      <sz val="12"/>
      <color rgb="FF1F4E79"/>
      <name val="Arial"/>
      <family val="2"/>
    </font>
    <font>
      <i/>
      <sz val="10"/>
      <color rgb="FF595959"/>
      <name val="Arial"/>
      <family val="2"/>
    </font>
    <font>
      <b/>
      <sz val="8"/>
      <color theme="1"/>
      <name val="Arial"/>
      <family val="2"/>
    </font>
    <font>
      <b/>
      <sz val="10"/>
      <color rgb="FFC00000"/>
      <name val="Arial"/>
      <family val="2"/>
    </font>
    <font>
      <u/>
      <sz val="12"/>
      <color theme="10"/>
      <name val="Calibri"/>
      <family val="2"/>
      <charset val="204"/>
      <scheme val="minor"/>
    </font>
    <font>
      <b/>
      <sz val="15"/>
      <color rgb="FF1F4E79"/>
      <name val="Arial"/>
      <family val="2"/>
    </font>
    <font>
      <u/>
      <sz val="15"/>
      <color rgb="FF1F4E79"/>
      <name val="Arial"/>
      <family val="2"/>
    </font>
    <font>
      <sz val="15"/>
      <color theme="1"/>
      <name val="Arial"/>
      <family val="2"/>
    </font>
    <font>
      <b/>
      <sz val="20"/>
      <color theme="1"/>
      <name val="Calibri (Основной текст)"/>
      <charset val="204"/>
    </font>
    <font>
      <b/>
      <sz val="20"/>
      <color rgb="FF8146D3"/>
      <name val="Calibri (Основной текст)"/>
      <charset val="204"/>
    </font>
    <font>
      <b/>
      <u/>
      <sz val="20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FFBEA"/>
        <bgColor indexed="64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64" fontId="5" fillId="0" borderId="0" xfId="0" applyNumberFormat="1" applyFont="1" applyAlignment="1">
      <alignment horizontal="center"/>
    </xf>
    <xf numFmtId="0" fontId="6" fillId="4" borderId="1" xfId="0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0" fontId="3" fillId="5" borderId="1" xfId="0" applyFont="1" applyFill="1" applyBorder="1"/>
    <xf numFmtId="14" fontId="3" fillId="5" borderId="1" xfId="0" applyNumberFormat="1" applyFont="1" applyFill="1" applyBorder="1"/>
    <xf numFmtId="0" fontId="4" fillId="5" borderId="1" xfId="0" applyFont="1" applyFill="1" applyBorder="1"/>
    <xf numFmtId="14" fontId="4" fillId="5" borderId="1" xfId="0" applyNumberFormat="1" applyFont="1" applyFill="1" applyBorder="1"/>
    <xf numFmtId="0" fontId="3" fillId="3" borderId="1" xfId="0" applyFont="1" applyFill="1" applyBorder="1"/>
    <xf numFmtId="0" fontId="3" fillId="2" borderId="0" xfId="0" applyFont="1" applyFill="1"/>
    <xf numFmtId="164" fontId="5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9" fontId="3" fillId="3" borderId="0" xfId="1" applyFont="1" applyFill="1" applyAlignment="1">
      <alignment horizontal="center"/>
    </xf>
    <xf numFmtId="14" fontId="3" fillId="3" borderId="0" xfId="0" applyNumberFormat="1" applyFont="1" applyFill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9" fontId="3" fillId="5" borderId="1" xfId="1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applyFill="1" applyBorder="1"/>
    <xf numFmtId="0" fontId="11" fillId="4" borderId="1" xfId="0" applyFont="1" applyFill="1" applyBorder="1" applyAlignment="1">
      <alignment horizontal="center"/>
    </xf>
    <xf numFmtId="14" fontId="10" fillId="5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14" fontId="10" fillId="3" borderId="0" xfId="0" applyNumberFormat="1" applyFont="1" applyFill="1" applyAlignment="1">
      <alignment horizontal="center"/>
    </xf>
    <xf numFmtId="166" fontId="3" fillId="3" borderId="1" xfId="0" applyNumberFormat="1" applyFont="1" applyFill="1" applyBorder="1" applyAlignment="1">
      <alignment horizontal="center"/>
    </xf>
    <xf numFmtId="9" fontId="10" fillId="3" borderId="0" xfId="0" applyNumberFormat="1" applyFont="1" applyFill="1" applyAlignment="1">
      <alignment horizontal="center"/>
    </xf>
    <xf numFmtId="14" fontId="3" fillId="3" borderId="1" xfId="0" applyNumberFormat="1" applyFont="1" applyFill="1" applyBorder="1"/>
    <xf numFmtId="165" fontId="3" fillId="3" borderId="1" xfId="0" applyNumberFormat="1" applyFont="1" applyFill="1" applyBorder="1" applyAlignment="1">
      <alignment horizontal="center"/>
    </xf>
    <xf numFmtId="9" fontId="3" fillId="3" borderId="1" xfId="1" applyNumberFormat="1" applyFont="1" applyFill="1" applyBorder="1" applyAlignment="1">
      <alignment horizontal="center"/>
    </xf>
    <xf numFmtId="164" fontId="12" fillId="4" borderId="1" xfId="0" applyNumberFormat="1" applyFont="1" applyFill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167" fontId="3" fillId="0" borderId="0" xfId="0" applyNumberFormat="1" applyFont="1"/>
    <xf numFmtId="167" fontId="5" fillId="0" borderId="1" xfId="0" applyNumberFormat="1" applyFont="1" applyBorder="1" applyAlignment="1">
      <alignment horizontal="center"/>
    </xf>
    <xf numFmtId="0" fontId="13" fillId="0" borderId="0" xfId="0" applyFont="1"/>
    <xf numFmtId="0" fontId="7" fillId="0" borderId="0" xfId="0" applyFont="1" applyAlignment="1">
      <alignment vertical="top" wrapText="1"/>
    </xf>
    <xf numFmtId="0" fontId="14" fillId="0" borderId="0" xfId="0" applyFont="1"/>
    <xf numFmtId="0" fontId="15" fillId="0" borderId="0" xfId="0" applyFont="1" applyAlignment="1">
      <alignment vertical="top" wrapText="1"/>
    </xf>
    <xf numFmtId="167" fontId="12" fillId="4" borderId="3" xfId="0" applyNumberFormat="1" applyFont="1" applyFill="1" applyBorder="1" applyAlignment="1">
      <alignment horizontal="center"/>
    </xf>
    <xf numFmtId="167" fontId="5" fillId="0" borderId="2" xfId="0" applyNumberFormat="1" applyFont="1" applyBorder="1" applyAlignment="1">
      <alignment horizontal="center"/>
    </xf>
    <xf numFmtId="167" fontId="3" fillId="0" borderId="2" xfId="0" applyNumberFormat="1" applyFont="1" applyBorder="1"/>
    <xf numFmtId="167" fontId="5" fillId="0" borderId="2" xfId="0" applyNumberFormat="1" applyFont="1" applyFill="1" applyBorder="1" applyAlignment="1">
      <alignment horizontal="center"/>
    </xf>
    <xf numFmtId="167" fontId="3" fillId="0" borderId="2" xfId="0" applyNumberFormat="1" applyFont="1" applyFill="1" applyBorder="1"/>
    <xf numFmtId="167" fontId="16" fillId="0" borderId="2" xfId="0" applyNumberFormat="1" applyFont="1" applyBorder="1" applyAlignment="1">
      <alignment horizontal="center"/>
    </xf>
    <xf numFmtId="167" fontId="5" fillId="0" borderId="4" xfId="0" applyNumberFormat="1" applyFont="1" applyBorder="1" applyAlignment="1">
      <alignment horizontal="center"/>
    </xf>
    <xf numFmtId="167" fontId="16" fillId="0" borderId="4" xfId="0" applyNumberFormat="1" applyFont="1" applyBorder="1" applyAlignment="1">
      <alignment horizontal="center"/>
    </xf>
    <xf numFmtId="0" fontId="6" fillId="4" borderId="3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8" fontId="12" fillId="4" borderId="3" xfId="0" applyNumberFormat="1" applyFont="1" applyFill="1" applyBorder="1" applyAlignment="1">
      <alignment horizontal="center"/>
    </xf>
    <xf numFmtId="164" fontId="16" fillId="0" borderId="0" xfId="0" applyNumberFormat="1" applyFont="1" applyAlignment="1">
      <alignment horizontal="center"/>
    </xf>
    <xf numFmtId="0" fontId="17" fillId="3" borderId="0" xfId="0" applyFont="1" applyFill="1" applyAlignment="1">
      <alignment horizontal="center"/>
    </xf>
    <xf numFmtId="0" fontId="20" fillId="0" borderId="0" xfId="0" applyFont="1"/>
    <xf numFmtId="0" fontId="0" fillId="0" borderId="0" xfId="0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2" applyFont="1" applyAlignment="1">
      <alignment vertical="top" wrapText="1"/>
    </xf>
    <xf numFmtId="0" fontId="21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0" fillId="0" borderId="0" xfId="0" applyAlignment="1">
      <alignment horizontal="center" wrapText="1"/>
    </xf>
    <xf numFmtId="0" fontId="9" fillId="5" borderId="0" xfId="0" applyFont="1" applyFill="1"/>
    <xf numFmtId="0" fontId="8" fillId="5" borderId="0" xfId="0" applyFont="1" applyFill="1"/>
    <xf numFmtId="14" fontId="10" fillId="0" borderId="0" xfId="0" applyNumberFormat="1" applyFont="1" applyAlignment="1">
      <alignment horizontal="center"/>
    </xf>
    <xf numFmtId="0" fontId="9" fillId="0" borderId="0" xfId="0" applyFont="1" applyFill="1"/>
    <xf numFmtId="0" fontId="8" fillId="0" borderId="0" xfId="0" applyFont="1" applyFill="1"/>
  </cellXfs>
  <cellStyles count="3">
    <cellStyle name="Гиперссылка" xfId="2" builtinId="8"/>
    <cellStyle name="Обычный" xfId="0" builtinId="0"/>
    <cellStyle name="Процентный" xfId="1" builtinId="5"/>
  </cellStyles>
  <dxfs count="25">
    <dxf>
      <fill>
        <patternFill>
          <bgColor rgb="FFFFE699"/>
        </patternFill>
      </fill>
    </dxf>
    <dxf>
      <fill>
        <patternFill>
          <bgColor rgb="FF9DC3E6"/>
        </patternFill>
      </fill>
    </dxf>
    <dxf>
      <fill>
        <patternFill>
          <bgColor rgb="FF2E75B6"/>
        </patternFill>
      </fill>
    </dxf>
    <dxf>
      <fill>
        <patternFill>
          <bgColor rgb="FFE06666"/>
        </patternFill>
      </fill>
    </dxf>
    <dxf>
      <fill>
        <patternFill>
          <bgColor rgb="FFE2EFDA"/>
        </patternFill>
      </fill>
    </dxf>
    <dxf>
      <fill>
        <patternFill>
          <bgColor rgb="FFFFC7CE"/>
        </patternFill>
      </fill>
    </dxf>
    <dxf>
      <fill>
        <patternFill>
          <bgColor rgb="FFDDEBF7"/>
        </patternFill>
      </fill>
    </dxf>
    <dxf>
      <fill>
        <patternFill>
          <bgColor rgb="FFF2F2F2"/>
        </patternFill>
      </fill>
    </dxf>
    <dxf>
      <fill>
        <patternFill>
          <bgColor theme="2"/>
        </patternFill>
      </fill>
    </dxf>
    <dxf>
      <fill>
        <patternFill>
          <bgColor rgb="FFFFE699"/>
        </patternFill>
      </fill>
    </dxf>
    <dxf>
      <fill>
        <patternFill>
          <bgColor rgb="FF9DC3E6"/>
        </patternFill>
      </fill>
    </dxf>
    <dxf>
      <fill>
        <patternFill>
          <bgColor rgb="FF2E75B6"/>
        </patternFill>
      </fill>
    </dxf>
    <dxf>
      <fill>
        <patternFill>
          <bgColor rgb="FFE06666"/>
        </patternFill>
      </fill>
    </dxf>
    <dxf>
      <fill>
        <patternFill>
          <bgColor rgb="FFE2EFDA"/>
        </patternFill>
      </fill>
    </dxf>
    <dxf>
      <fill>
        <patternFill>
          <bgColor rgb="FFFFC7CE"/>
        </patternFill>
      </fill>
    </dxf>
    <dxf>
      <fill>
        <patternFill>
          <bgColor rgb="FFDDEBF7"/>
        </patternFill>
      </fill>
    </dxf>
    <dxf>
      <fill>
        <patternFill>
          <bgColor rgb="FFF2F2F2"/>
        </patternFill>
      </fill>
    </dxf>
    <dxf>
      <fill>
        <patternFill>
          <bgColor rgb="FFE2EFDA"/>
        </patternFill>
      </fill>
    </dxf>
    <dxf>
      <fill>
        <patternFill>
          <bgColor rgb="FFFFC7CE"/>
        </patternFill>
      </fill>
    </dxf>
    <dxf>
      <fill>
        <patternFill>
          <bgColor rgb="FFDDEBF7"/>
        </patternFill>
      </fill>
    </dxf>
    <dxf>
      <fill>
        <patternFill>
          <bgColor rgb="FFF2F2F2"/>
        </patternFill>
      </fill>
    </dxf>
    <dxf>
      <fill>
        <patternFill>
          <bgColor rgb="FFFFE699"/>
        </patternFill>
      </fill>
    </dxf>
    <dxf>
      <fill>
        <patternFill>
          <bgColor rgb="FF9DC3E6"/>
        </patternFill>
      </fill>
    </dxf>
    <dxf>
      <fill>
        <patternFill>
          <bgColor rgb="FF2E75B6"/>
        </patternFill>
      </fill>
    </dxf>
    <dxf>
      <fill>
        <patternFill>
          <bgColor rgb="FFE06666"/>
        </patternFill>
      </fill>
    </dxf>
  </dxfs>
  <tableStyles count="0" defaultTableStyle="TableStyleMedium2" defaultPivotStyle="PivotStyleLight16"/>
  <colors>
    <mruColors>
      <color rgb="FF8146D3"/>
      <color rgb="FF1F4E79"/>
      <color rgb="FFF2F2F2"/>
      <color rgb="FFD9D9D9"/>
      <color rgb="FFFFFBEA"/>
      <color rgb="FFDDEBF7"/>
      <color rgb="FFFFC7CE"/>
      <color rgb="FFE2EFDA"/>
      <color rgb="FFFFE699"/>
      <color rgb="FF2E75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1498600</xdr:colOff>
      <xdr:row>15</xdr:row>
      <xdr:rowOff>0</xdr:rowOff>
    </xdr:from>
    <xdr:to>
      <xdr:col>4</xdr:col>
      <xdr:colOff>4521200</xdr:colOff>
      <xdr:row>28</xdr:row>
      <xdr:rowOff>88900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05BBD31-08CA-A94C-8E94-9D3D5FB15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4600" y="3683000"/>
          <a:ext cx="3022600" cy="303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kaiten.ru/features/ga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2FB3-D948-7B4F-830E-C85E5A3804B8}">
  <dimension ref="B2:E49"/>
  <sheetViews>
    <sheetView showGridLines="0" workbookViewId="0">
      <selection activeCell="D23" sqref="D23"/>
    </sheetView>
  </sheetViews>
  <sheetFormatPr baseColWidth="10" defaultRowHeight="16" x14ac:dyDescent="0.2"/>
  <cols>
    <col min="2" max="2" width="97.5" customWidth="1"/>
    <col min="5" max="5" width="89" customWidth="1"/>
    <col min="6" max="6" width="45.6640625" customWidth="1"/>
  </cols>
  <sheetData>
    <row r="2" spans="2:5" ht="26" x14ac:dyDescent="0.3">
      <c r="B2" s="36" t="s">
        <v>40</v>
      </c>
      <c r="E2" s="57" t="s">
        <v>89</v>
      </c>
    </row>
    <row r="3" spans="2:5" ht="28" x14ac:dyDescent="0.3">
      <c r="B3" s="37" t="s">
        <v>41</v>
      </c>
      <c r="E3" s="56"/>
    </row>
    <row r="4" spans="2:5" ht="19" customHeight="1" x14ac:dyDescent="0.2">
      <c r="B4" s="38" t="s">
        <v>42</v>
      </c>
      <c r="E4" s="59" t="s">
        <v>91</v>
      </c>
    </row>
    <row r="5" spans="2:5" ht="19" customHeight="1" x14ac:dyDescent="0.2">
      <c r="B5" s="37" t="s">
        <v>43</v>
      </c>
      <c r="E5" s="60"/>
    </row>
    <row r="6" spans="2:5" ht="19" customHeight="1" x14ac:dyDescent="0.2">
      <c r="B6" s="37" t="s">
        <v>44</v>
      </c>
      <c r="E6" s="60"/>
    </row>
    <row r="7" spans="2:5" ht="20" customHeight="1" x14ac:dyDescent="0.2">
      <c r="B7" s="37" t="s">
        <v>45</v>
      </c>
      <c r="E7" s="60"/>
    </row>
    <row r="8" spans="2:5" ht="21" customHeight="1" x14ac:dyDescent="0.2">
      <c r="B8" s="37" t="s">
        <v>46</v>
      </c>
      <c r="E8" s="60"/>
    </row>
    <row r="9" spans="2:5" ht="19" customHeight="1" x14ac:dyDescent="0.2">
      <c r="B9" s="38" t="s">
        <v>47</v>
      </c>
      <c r="E9" s="60"/>
    </row>
    <row r="10" spans="2:5" ht="27" x14ac:dyDescent="0.2">
      <c r="B10" s="37" t="s">
        <v>48</v>
      </c>
      <c r="E10" s="58" t="s">
        <v>90</v>
      </c>
    </row>
    <row r="11" spans="2:5" ht="19" x14ac:dyDescent="0.2">
      <c r="B11" s="37" t="s">
        <v>49</v>
      </c>
      <c r="E11" s="54"/>
    </row>
    <row r="12" spans="2:5" x14ac:dyDescent="0.2">
      <c r="B12" s="37" t="s">
        <v>50</v>
      </c>
      <c r="E12" s="55"/>
    </row>
    <row r="13" spans="2:5" x14ac:dyDescent="0.2">
      <c r="B13" s="37" t="s">
        <v>51</v>
      </c>
    </row>
    <row r="14" spans="2:5" x14ac:dyDescent="0.2">
      <c r="B14" s="37" t="s">
        <v>52</v>
      </c>
      <c r="E14" s="55"/>
    </row>
    <row r="15" spans="2:5" x14ac:dyDescent="0.2">
      <c r="B15" s="38" t="s">
        <v>53</v>
      </c>
      <c r="E15" s="55"/>
    </row>
    <row r="16" spans="2:5" x14ac:dyDescent="0.2">
      <c r="B16" s="37" t="s">
        <v>54</v>
      </c>
      <c r="E16" s="61"/>
    </row>
    <row r="17" spans="2:5" x14ac:dyDescent="0.2">
      <c r="B17" s="37" t="s">
        <v>55</v>
      </c>
      <c r="E17" s="61"/>
    </row>
    <row r="18" spans="2:5" x14ac:dyDescent="0.2">
      <c r="B18" s="37" t="s">
        <v>56</v>
      </c>
      <c r="E18" s="61"/>
    </row>
    <row r="19" spans="2:5" x14ac:dyDescent="0.2">
      <c r="B19" s="37" t="s">
        <v>57</v>
      </c>
      <c r="E19" s="61"/>
    </row>
    <row r="20" spans="2:5" x14ac:dyDescent="0.2">
      <c r="B20" s="37" t="s">
        <v>58</v>
      </c>
      <c r="E20" s="61"/>
    </row>
    <row r="21" spans="2:5" x14ac:dyDescent="0.2">
      <c r="B21" s="38" t="s">
        <v>59</v>
      </c>
      <c r="E21" s="61"/>
    </row>
    <row r="22" spans="2:5" x14ac:dyDescent="0.2">
      <c r="B22" s="37" t="s">
        <v>60</v>
      </c>
      <c r="E22" s="61"/>
    </row>
    <row r="23" spans="2:5" x14ac:dyDescent="0.2">
      <c r="B23" s="37" t="s">
        <v>61</v>
      </c>
      <c r="E23" s="61"/>
    </row>
    <row r="24" spans="2:5" ht="28" x14ac:dyDescent="0.2">
      <c r="B24" s="37" t="s">
        <v>62</v>
      </c>
      <c r="E24" s="61"/>
    </row>
    <row r="25" spans="2:5" x14ac:dyDescent="0.2">
      <c r="B25" s="37" t="s">
        <v>63</v>
      </c>
      <c r="E25" s="61"/>
    </row>
    <row r="26" spans="2:5" x14ac:dyDescent="0.2">
      <c r="B26" s="38" t="s">
        <v>64</v>
      </c>
      <c r="E26" s="61"/>
    </row>
    <row r="27" spans="2:5" x14ac:dyDescent="0.2">
      <c r="B27" s="37" t="s">
        <v>65</v>
      </c>
      <c r="E27" s="61"/>
    </row>
    <row r="28" spans="2:5" ht="28" x14ac:dyDescent="0.2">
      <c r="B28" s="37" t="s">
        <v>66</v>
      </c>
      <c r="E28" s="61"/>
    </row>
    <row r="29" spans="2:5" ht="28" x14ac:dyDescent="0.2">
      <c r="B29" s="37" t="s">
        <v>67</v>
      </c>
    </row>
    <row r="30" spans="2:5" ht="28" x14ac:dyDescent="0.2">
      <c r="B30" s="37" t="s">
        <v>68</v>
      </c>
    </row>
    <row r="31" spans="2:5" x14ac:dyDescent="0.2">
      <c r="B31" s="38" t="s">
        <v>69</v>
      </c>
    </row>
    <row r="32" spans="2:5" x14ac:dyDescent="0.2">
      <c r="B32" s="37" t="s">
        <v>70</v>
      </c>
    </row>
    <row r="33" spans="2:2" x14ac:dyDescent="0.2">
      <c r="B33" s="37" t="s">
        <v>71</v>
      </c>
    </row>
    <row r="34" spans="2:2" x14ac:dyDescent="0.2">
      <c r="B34" s="37" t="s">
        <v>72</v>
      </c>
    </row>
    <row r="35" spans="2:2" x14ac:dyDescent="0.2">
      <c r="B35" s="37" t="s">
        <v>73</v>
      </c>
    </row>
    <row r="36" spans="2:2" x14ac:dyDescent="0.2">
      <c r="B36" s="37" t="s">
        <v>74</v>
      </c>
    </row>
    <row r="37" spans="2:2" x14ac:dyDescent="0.2">
      <c r="B37" s="38" t="s">
        <v>75</v>
      </c>
    </row>
    <row r="38" spans="2:2" ht="28" x14ac:dyDescent="0.2">
      <c r="B38" s="37" t="s">
        <v>76</v>
      </c>
    </row>
    <row r="39" spans="2:2" x14ac:dyDescent="0.2">
      <c r="B39" s="37" t="s">
        <v>77</v>
      </c>
    </row>
    <row r="40" spans="2:2" x14ac:dyDescent="0.2">
      <c r="B40" s="37" t="s">
        <v>78</v>
      </c>
    </row>
    <row r="41" spans="2:2" ht="28" x14ac:dyDescent="0.2">
      <c r="B41" s="37" t="s">
        <v>79</v>
      </c>
    </row>
    <row r="42" spans="2:2" x14ac:dyDescent="0.2">
      <c r="B42" s="37" t="s">
        <v>80</v>
      </c>
    </row>
    <row r="43" spans="2:2" ht="28" x14ac:dyDescent="0.2">
      <c r="B43" s="37" t="s">
        <v>81</v>
      </c>
    </row>
    <row r="44" spans="2:2" x14ac:dyDescent="0.2">
      <c r="B44" s="38" t="s">
        <v>82</v>
      </c>
    </row>
    <row r="45" spans="2:2" x14ac:dyDescent="0.2">
      <c r="B45" s="37" t="s">
        <v>83</v>
      </c>
    </row>
    <row r="46" spans="2:2" x14ac:dyDescent="0.2">
      <c r="B46" s="37" t="s">
        <v>84</v>
      </c>
    </row>
    <row r="47" spans="2:2" x14ac:dyDescent="0.2">
      <c r="B47" s="37" t="s">
        <v>85</v>
      </c>
    </row>
    <row r="48" spans="2:2" x14ac:dyDescent="0.2">
      <c r="B48" s="37" t="s">
        <v>86</v>
      </c>
    </row>
    <row r="49" spans="2:2" ht="28" x14ac:dyDescent="0.2">
      <c r="B49" s="39" t="s">
        <v>87</v>
      </c>
    </row>
  </sheetData>
  <mergeCells count="2">
    <mergeCell ref="E4:E9"/>
    <mergeCell ref="E16:E28"/>
  </mergeCells>
  <hyperlinks>
    <hyperlink ref="E10" r:id="rId1" xr:uid="{2A285ED8-9467-3847-B4DA-6FB193CFF22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54F7-C46B-F74E-BA0C-972EF63ECA16}">
  <dimension ref="A1:BI56"/>
  <sheetViews>
    <sheetView showGridLines="0" tabSelected="1" zoomScale="118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AK30" sqref="AK30"/>
    </sheetView>
  </sheetViews>
  <sheetFormatPr baseColWidth="10" defaultRowHeight="13" x14ac:dyDescent="0.15"/>
  <cols>
    <col min="1" max="1" width="14" style="15" customWidth="1"/>
    <col min="2" max="2" width="21.33203125" style="2" customWidth="1"/>
    <col min="3" max="3" width="17" style="2" customWidth="1"/>
    <col min="4" max="4" width="17.33203125" style="2" customWidth="1"/>
    <col min="5" max="5" width="15.33203125" style="15" customWidth="1"/>
    <col min="6" max="6" width="14.33203125" style="15" customWidth="1"/>
    <col min="7" max="7" width="10.83203125" style="15"/>
    <col min="8" max="8" width="12.5" style="15" customWidth="1"/>
    <col min="9" max="9" width="15.33203125" style="15" customWidth="1"/>
    <col min="10" max="61" width="5.5" style="3" customWidth="1"/>
    <col min="62" max="16384" width="10.83203125" style="2"/>
  </cols>
  <sheetData>
    <row r="1" spans="1:61" ht="18" x14ac:dyDescent="0.2">
      <c r="A1" s="62" t="s">
        <v>20</v>
      </c>
      <c r="B1" s="63"/>
      <c r="C1" s="63"/>
      <c r="D1" s="63"/>
      <c r="E1" s="63"/>
      <c r="F1" s="63"/>
      <c r="G1" s="1" t="s">
        <v>21</v>
      </c>
      <c r="H1" s="64">
        <f ca="1">TODAY()</f>
        <v>46239</v>
      </c>
      <c r="I1" s="64"/>
    </row>
    <row r="2" spans="1:61" s="11" customFormat="1" x14ac:dyDescent="0.15">
      <c r="A2" s="13" t="s">
        <v>12</v>
      </c>
      <c r="B2" s="11" t="s">
        <v>13</v>
      </c>
      <c r="C2" s="11" t="s">
        <v>14</v>
      </c>
      <c r="D2" s="11" t="s">
        <v>15</v>
      </c>
      <c r="E2" s="13" t="s">
        <v>16</v>
      </c>
      <c r="F2" s="13" t="s">
        <v>17</v>
      </c>
      <c r="G2" s="13" t="s">
        <v>7</v>
      </c>
      <c r="H2" s="13" t="s">
        <v>18</v>
      </c>
      <c r="I2" s="13" t="s">
        <v>19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1" x14ac:dyDescent="0.15">
      <c r="A3" s="24">
        <v>46223</v>
      </c>
      <c r="B3" s="25">
        <f>COUNTA($B$7:$B$56)</f>
        <v>4</v>
      </c>
      <c r="C3" s="25">
        <f ca="1">COUNTIF($I$7:$I$56,"Готово")</f>
        <v>1</v>
      </c>
      <c r="D3" s="25">
        <f ca="1">COUNTIF($I$7:$I$56,"В работе")</f>
        <v>2</v>
      </c>
      <c r="E3" s="25">
        <f ca="1">COUNTIF($I$7:$I$56,"Не начата")</f>
        <v>1</v>
      </c>
      <c r="F3" s="53">
        <f ca="1">COUNTIF($I$7:$I$56,"Просрочена")</f>
        <v>1</v>
      </c>
      <c r="G3" s="16">
        <f>IF(SUM($G$7:$G$56)=0,0,SUMPRODUCT($G$7:$G$56,$H$7:$H$56)/SUM($G$7:$G$56))</f>
        <v>0.24464285714285716</v>
      </c>
      <c r="H3" s="17">
        <f>IF(COUNT($E$7:$E$56)=0,"",MIN($E$7:$E$56))</f>
        <v>46208</v>
      </c>
      <c r="I3" s="17">
        <f>IF(COUNT($F$7:$F$56)=0,"",MAX($F$7:$F$56))</f>
        <v>46255</v>
      </c>
    </row>
    <row r="5" spans="1:61" x14ac:dyDescent="0.15">
      <c r="J5" s="52" t="str">
        <f>CHOOSE(MONTH(J6),"Янв","Фев","Мар","Апр","Май","Июн","Июл","Авг","Сен","Окт","Ноя","Дек")</f>
        <v>Июл</v>
      </c>
      <c r="K5" s="52" t="str">
        <f>IF(MONTH(K6)=MONTH(J6),"",CHOOSE(MONTH(K6),"Янв","Фев","Мар","Апр","Май","Июн","Июл","Авг","Сен","Окт","Ноя","Дек"))</f>
        <v/>
      </c>
      <c r="L5" s="52" t="str">
        <f>IF(MONTH(L6)=MONTH(K6),"",CHOOSE(MONTH(L6),"Янв","Фев","Мар","Апр","Май","Июн","Июл","Авг","Сен","Окт","Ноя","Дек"))</f>
        <v>Авг</v>
      </c>
      <c r="M5" s="52" t="str">
        <f t="shared" ref="M5:BI5" si="0">IF(MONTH(M6)=MONTH(L6),"",CHOOSE(MONTH(M6),"Янв","Фев","Мар","Апр","Май","Июн","Июл","Авг","Сен","Окт","Ноя","Дек"))</f>
        <v/>
      </c>
      <c r="N5" s="52" t="str">
        <f t="shared" si="0"/>
        <v/>
      </c>
      <c r="O5" s="52" t="str">
        <f t="shared" si="0"/>
        <v/>
      </c>
      <c r="P5" s="52" t="str">
        <f t="shared" si="0"/>
        <v/>
      </c>
      <c r="Q5" s="52" t="str">
        <f t="shared" si="0"/>
        <v>Сен</v>
      </c>
      <c r="R5" s="52" t="str">
        <f t="shared" si="0"/>
        <v/>
      </c>
      <c r="S5" s="52" t="str">
        <f t="shared" si="0"/>
        <v/>
      </c>
      <c r="T5" s="52" t="str">
        <f t="shared" si="0"/>
        <v/>
      </c>
      <c r="U5" s="52" t="str">
        <f t="shared" si="0"/>
        <v>Окт</v>
      </c>
      <c r="V5" s="52" t="str">
        <f t="shared" si="0"/>
        <v/>
      </c>
      <c r="W5" s="52" t="str">
        <f t="shared" si="0"/>
        <v/>
      </c>
      <c r="X5" s="52" t="str">
        <f t="shared" si="0"/>
        <v/>
      </c>
      <c r="Y5" s="52" t="str">
        <f t="shared" si="0"/>
        <v>Ноя</v>
      </c>
      <c r="Z5" s="52" t="str">
        <f t="shared" si="0"/>
        <v/>
      </c>
      <c r="AA5" s="52" t="str">
        <f t="shared" si="0"/>
        <v/>
      </c>
      <c r="AB5" s="52" t="str">
        <f t="shared" si="0"/>
        <v/>
      </c>
      <c r="AC5" s="52" t="str">
        <f t="shared" si="0"/>
        <v/>
      </c>
      <c r="AD5" s="52" t="str">
        <f t="shared" si="0"/>
        <v>Дек</v>
      </c>
      <c r="AE5" s="52" t="str">
        <f t="shared" si="0"/>
        <v/>
      </c>
      <c r="AF5" s="52" t="str">
        <f t="shared" si="0"/>
        <v/>
      </c>
      <c r="AG5" s="52" t="str">
        <f t="shared" si="0"/>
        <v/>
      </c>
      <c r="AH5" s="52" t="str">
        <f t="shared" si="0"/>
        <v>Янв</v>
      </c>
      <c r="AI5" s="52" t="str">
        <f t="shared" si="0"/>
        <v/>
      </c>
      <c r="AJ5" s="52" t="str">
        <f t="shared" si="0"/>
        <v/>
      </c>
      <c r="AK5" s="52" t="str">
        <f t="shared" si="0"/>
        <v/>
      </c>
      <c r="AL5" s="52" t="str">
        <f t="shared" si="0"/>
        <v>Фев</v>
      </c>
      <c r="AM5" s="52" t="str">
        <f t="shared" si="0"/>
        <v/>
      </c>
      <c r="AN5" s="52" t="str">
        <f t="shared" si="0"/>
        <v/>
      </c>
      <c r="AO5" s="52" t="str">
        <f t="shared" si="0"/>
        <v/>
      </c>
      <c r="AP5" s="52" t="str">
        <f t="shared" si="0"/>
        <v>Мар</v>
      </c>
      <c r="AQ5" s="52" t="str">
        <f t="shared" si="0"/>
        <v/>
      </c>
      <c r="AR5" s="52" t="str">
        <f t="shared" si="0"/>
        <v/>
      </c>
      <c r="AS5" s="52" t="str">
        <f t="shared" si="0"/>
        <v/>
      </c>
      <c r="AT5" s="52" t="str">
        <f t="shared" si="0"/>
        <v/>
      </c>
      <c r="AU5" s="52" t="str">
        <f t="shared" si="0"/>
        <v>Апр</v>
      </c>
      <c r="AV5" s="52" t="str">
        <f t="shared" si="0"/>
        <v/>
      </c>
      <c r="AW5" s="52" t="str">
        <f t="shared" si="0"/>
        <v/>
      </c>
      <c r="AX5" s="52" t="str">
        <f t="shared" si="0"/>
        <v/>
      </c>
      <c r="AY5" s="52" t="str">
        <f t="shared" si="0"/>
        <v>Май</v>
      </c>
      <c r="AZ5" s="52" t="str">
        <f t="shared" si="0"/>
        <v/>
      </c>
      <c r="BA5" s="52" t="str">
        <f t="shared" si="0"/>
        <v/>
      </c>
      <c r="BB5" s="52" t="str">
        <f t="shared" si="0"/>
        <v/>
      </c>
      <c r="BC5" s="52" t="str">
        <f t="shared" si="0"/>
        <v/>
      </c>
      <c r="BD5" s="52" t="str">
        <f t="shared" si="0"/>
        <v>Июн</v>
      </c>
      <c r="BE5" s="52" t="str">
        <f t="shared" si="0"/>
        <v/>
      </c>
      <c r="BF5" s="52" t="str">
        <f t="shared" si="0"/>
        <v/>
      </c>
      <c r="BG5" s="52" t="str">
        <f t="shared" si="0"/>
        <v/>
      </c>
      <c r="BH5" s="52" t="str">
        <f t="shared" si="0"/>
        <v>Июл</v>
      </c>
      <c r="BI5" s="52" t="str">
        <f t="shared" si="0"/>
        <v/>
      </c>
    </row>
    <row r="6" spans="1:61" ht="14" x14ac:dyDescent="0.15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32">
        <f>$A$3-WEEKDAY($A$3,2)+1</f>
        <v>46223</v>
      </c>
      <c r="K6" s="32">
        <f>J6+7</f>
        <v>46230</v>
      </c>
      <c r="L6" s="32">
        <f t="shared" ref="L6:BI6" si="1">K6+7</f>
        <v>46237</v>
      </c>
      <c r="M6" s="32">
        <f t="shared" si="1"/>
        <v>46244</v>
      </c>
      <c r="N6" s="32">
        <f t="shared" si="1"/>
        <v>46251</v>
      </c>
      <c r="O6" s="32">
        <f t="shared" si="1"/>
        <v>46258</v>
      </c>
      <c r="P6" s="32">
        <f t="shared" si="1"/>
        <v>46265</v>
      </c>
      <c r="Q6" s="32">
        <f t="shared" si="1"/>
        <v>46272</v>
      </c>
      <c r="R6" s="32">
        <f t="shared" si="1"/>
        <v>46279</v>
      </c>
      <c r="S6" s="32">
        <f t="shared" si="1"/>
        <v>46286</v>
      </c>
      <c r="T6" s="32">
        <f t="shared" si="1"/>
        <v>46293</v>
      </c>
      <c r="U6" s="32">
        <f t="shared" si="1"/>
        <v>46300</v>
      </c>
      <c r="V6" s="32">
        <f t="shared" si="1"/>
        <v>46307</v>
      </c>
      <c r="W6" s="32">
        <f t="shared" si="1"/>
        <v>46314</v>
      </c>
      <c r="X6" s="32">
        <f t="shared" si="1"/>
        <v>46321</v>
      </c>
      <c r="Y6" s="32">
        <f t="shared" si="1"/>
        <v>46328</v>
      </c>
      <c r="Z6" s="32">
        <f t="shared" si="1"/>
        <v>46335</v>
      </c>
      <c r="AA6" s="32">
        <f t="shared" si="1"/>
        <v>46342</v>
      </c>
      <c r="AB6" s="32">
        <f t="shared" si="1"/>
        <v>46349</v>
      </c>
      <c r="AC6" s="32">
        <f t="shared" si="1"/>
        <v>46356</v>
      </c>
      <c r="AD6" s="32">
        <f t="shared" si="1"/>
        <v>46363</v>
      </c>
      <c r="AE6" s="32">
        <f t="shared" si="1"/>
        <v>46370</v>
      </c>
      <c r="AF6" s="32">
        <f t="shared" si="1"/>
        <v>46377</v>
      </c>
      <c r="AG6" s="32">
        <f t="shared" si="1"/>
        <v>46384</v>
      </c>
      <c r="AH6" s="32">
        <f t="shared" si="1"/>
        <v>46391</v>
      </c>
      <c r="AI6" s="32">
        <f t="shared" si="1"/>
        <v>46398</v>
      </c>
      <c r="AJ6" s="32">
        <f t="shared" si="1"/>
        <v>46405</v>
      </c>
      <c r="AK6" s="32">
        <f t="shared" si="1"/>
        <v>46412</v>
      </c>
      <c r="AL6" s="32">
        <f t="shared" si="1"/>
        <v>46419</v>
      </c>
      <c r="AM6" s="32">
        <f t="shared" si="1"/>
        <v>46426</v>
      </c>
      <c r="AN6" s="32">
        <f t="shared" si="1"/>
        <v>46433</v>
      </c>
      <c r="AO6" s="32">
        <f t="shared" si="1"/>
        <v>46440</v>
      </c>
      <c r="AP6" s="32">
        <f t="shared" si="1"/>
        <v>46447</v>
      </c>
      <c r="AQ6" s="32">
        <f t="shared" si="1"/>
        <v>46454</v>
      </c>
      <c r="AR6" s="32">
        <f t="shared" si="1"/>
        <v>46461</v>
      </c>
      <c r="AS6" s="32">
        <f t="shared" si="1"/>
        <v>46468</v>
      </c>
      <c r="AT6" s="32">
        <f t="shared" si="1"/>
        <v>46475</v>
      </c>
      <c r="AU6" s="32">
        <f t="shared" si="1"/>
        <v>46482</v>
      </c>
      <c r="AV6" s="32">
        <f t="shared" si="1"/>
        <v>46489</v>
      </c>
      <c r="AW6" s="32">
        <f t="shared" si="1"/>
        <v>46496</v>
      </c>
      <c r="AX6" s="32">
        <f t="shared" si="1"/>
        <v>46503</v>
      </c>
      <c r="AY6" s="32">
        <f t="shared" si="1"/>
        <v>46510</v>
      </c>
      <c r="AZ6" s="32">
        <f t="shared" si="1"/>
        <v>46517</v>
      </c>
      <c r="BA6" s="32">
        <f t="shared" si="1"/>
        <v>46524</v>
      </c>
      <c r="BB6" s="32">
        <f t="shared" si="1"/>
        <v>46531</v>
      </c>
      <c r="BC6" s="32">
        <f t="shared" si="1"/>
        <v>46538</v>
      </c>
      <c r="BD6" s="32">
        <f t="shared" si="1"/>
        <v>46545</v>
      </c>
      <c r="BE6" s="32">
        <f t="shared" si="1"/>
        <v>46552</v>
      </c>
      <c r="BF6" s="32">
        <f t="shared" si="1"/>
        <v>46559</v>
      </c>
      <c r="BG6" s="32">
        <f t="shared" si="1"/>
        <v>46566</v>
      </c>
      <c r="BH6" s="32">
        <f t="shared" si="1"/>
        <v>46573</v>
      </c>
      <c r="BI6" s="32">
        <f t="shared" si="1"/>
        <v>46580</v>
      </c>
    </row>
    <row r="7" spans="1:61" x14ac:dyDescent="0.15">
      <c r="A7" s="14">
        <f>IF($B7="","",COUNTA($B$7:$B7))</f>
        <v>1</v>
      </c>
      <c r="B7" s="6" t="s">
        <v>10</v>
      </c>
      <c r="C7" s="7"/>
      <c r="D7" s="7"/>
      <c r="E7" s="18">
        <v>46230</v>
      </c>
      <c r="F7" s="18">
        <v>46248</v>
      </c>
      <c r="G7" s="14">
        <f t="shared" ref="G7:G38" si="2">IF(OR($E7="",$F7=""),0,$F7-$E7+1)</f>
        <v>19</v>
      </c>
      <c r="H7" s="19">
        <v>0.45</v>
      </c>
      <c r="I7" s="14" t="str">
        <f ca="1">IF(OR($E7="",$F7=""),"",IF($H7&gt;=1,"Готово",IF($F7&lt;TODAY(),"Просрочена",IF(OR($H7&gt;0,$E7&lt;=TODAY()),"В работе","Не начата"))))</f>
        <v>В работе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x14ac:dyDescent="0.15">
      <c r="A8" s="14">
        <f>IF($B8="","",COUNTA($B$7:$B8))</f>
        <v>2</v>
      </c>
      <c r="B8" s="8" t="s">
        <v>9</v>
      </c>
      <c r="C8" s="9"/>
      <c r="D8" s="9"/>
      <c r="E8" s="20">
        <v>46223</v>
      </c>
      <c r="F8" s="20">
        <v>46234</v>
      </c>
      <c r="G8" s="14">
        <f t="shared" si="2"/>
        <v>12</v>
      </c>
      <c r="H8" s="19">
        <v>1</v>
      </c>
      <c r="I8" s="14" t="str">
        <f t="shared" ref="I8:I56" ca="1" si="3">IF(OR($E8="",$F8=""),"",IF($H8&gt;=1,"Готово",IF($F8&lt;TODAY(),"Просрочена",IF(OR($H8&gt;0,$E8&lt;=TODAY()),"В работе","Не начата"))))</f>
        <v>Готово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x14ac:dyDescent="0.15">
      <c r="A9" s="14">
        <f>IF($B9="","",COUNTA($B$7:$B9))</f>
        <v>3</v>
      </c>
      <c r="B9" s="6" t="s">
        <v>11</v>
      </c>
      <c r="C9" s="7"/>
      <c r="D9" s="7"/>
      <c r="E9" s="18">
        <v>46238</v>
      </c>
      <c r="F9" s="18">
        <v>46255</v>
      </c>
      <c r="G9" s="14">
        <f t="shared" si="2"/>
        <v>18</v>
      </c>
      <c r="H9" s="19">
        <v>0</v>
      </c>
      <c r="I9" s="14" t="str">
        <f t="shared" ca="1" si="3"/>
        <v>В работе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x14ac:dyDescent="0.15">
      <c r="A10" s="14">
        <f>IF($B10="","",COUNTA($B$7:$B10))</f>
        <v>4</v>
      </c>
      <c r="B10" s="6" t="s">
        <v>88</v>
      </c>
      <c r="C10" s="6"/>
      <c r="D10" s="6"/>
      <c r="E10" s="18">
        <v>46208</v>
      </c>
      <c r="F10" s="18">
        <v>46237</v>
      </c>
      <c r="G10" s="14">
        <f t="shared" si="2"/>
        <v>30</v>
      </c>
      <c r="H10" s="19"/>
      <c r="I10" s="14" t="str">
        <f t="shared" ca="1" si="3"/>
        <v>Просрочена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 x14ac:dyDescent="0.15">
      <c r="A11" s="14" t="str">
        <f>IF($B11="","",COUNTA($B$7:$B11))</f>
        <v/>
      </c>
      <c r="B11" s="6"/>
      <c r="C11" s="6"/>
      <c r="D11" s="6"/>
      <c r="E11" s="18">
        <v>46240</v>
      </c>
      <c r="F11" s="18">
        <v>46244</v>
      </c>
      <c r="G11" s="14">
        <f t="shared" si="2"/>
        <v>5</v>
      </c>
      <c r="H11" s="19"/>
      <c r="I11" s="14" t="str">
        <f t="shared" ca="1" si="3"/>
        <v>Не начата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x14ac:dyDescent="0.15">
      <c r="A12" s="14" t="str">
        <f>IF($B12="","",COUNTA($B$7:$B12))</f>
        <v/>
      </c>
      <c r="B12" s="6"/>
      <c r="C12" s="6"/>
      <c r="D12" s="6"/>
      <c r="E12" s="18"/>
      <c r="F12" s="18"/>
      <c r="G12" s="14">
        <f t="shared" si="2"/>
        <v>0</v>
      </c>
      <c r="H12" s="19"/>
      <c r="I12" s="14" t="str">
        <f t="shared" ca="1" si="3"/>
        <v/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 x14ac:dyDescent="0.15">
      <c r="A13" s="14" t="str">
        <f>IF($B13="","",COUNTA($B$7:$B13))</f>
        <v/>
      </c>
      <c r="B13" s="6"/>
      <c r="C13" s="6"/>
      <c r="D13" s="6"/>
      <c r="E13" s="21"/>
      <c r="F13" s="21"/>
      <c r="G13" s="14">
        <f t="shared" si="2"/>
        <v>0</v>
      </c>
      <c r="H13" s="19"/>
      <c r="I13" s="14" t="str">
        <f t="shared" ca="1" si="3"/>
        <v/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15">
      <c r="A14" s="14" t="str">
        <f>IF($B14="","",COUNTA($B$7:$B14))</f>
        <v/>
      </c>
      <c r="B14" s="6"/>
      <c r="C14" s="6"/>
      <c r="D14" s="6"/>
      <c r="E14" s="21"/>
      <c r="F14" s="20"/>
      <c r="G14" s="14">
        <f t="shared" si="2"/>
        <v>0</v>
      </c>
      <c r="H14" s="19"/>
      <c r="I14" s="14" t="str">
        <f t="shared" ca="1" si="3"/>
        <v/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</row>
    <row r="15" spans="1:61" x14ac:dyDescent="0.15">
      <c r="A15" s="14" t="str">
        <f>IF($B15="","",COUNTA($B$7:$B15))</f>
        <v/>
      </c>
      <c r="B15" s="6"/>
      <c r="C15" s="6"/>
      <c r="D15" s="6"/>
      <c r="E15" s="21"/>
      <c r="F15" s="18"/>
      <c r="G15" s="14">
        <f t="shared" si="2"/>
        <v>0</v>
      </c>
      <c r="H15" s="19"/>
      <c r="I15" s="14" t="str">
        <f t="shared" ca="1" si="3"/>
        <v/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</row>
    <row r="16" spans="1:61" x14ac:dyDescent="0.15">
      <c r="A16" s="14" t="str">
        <f>IF($B16="","",COUNTA($B$7:$B16))</f>
        <v/>
      </c>
      <c r="B16" s="6"/>
      <c r="C16" s="6"/>
      <c r="D16" s="6"/>
      <c r="E16" s="21"/>
      <c r="F16" s="18"/>
      <c r="G16" s="14">
        <f t="shared" si="2"/>
        <v>0</v>
      </c>
      <c r="H16" s="19"/>
      <c r="I16" s="14" t="str">
        <f t="shared" ca="1" si="3"/>
        <v/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 x14ac:dyDescent="0.15">
      <c r="A17" s="14" t="str">
        <f>IF($B17="","",COUNTA($B$7:$B17))</f>
        <v/>
      </c>
      <c r="B17" s="6"/>
      <c r="C17" s="6"/>
      <c r="D17" s="6"/>
      <c r="E17" s="21"/>
      <c r="F17" s="21"/>
      <c r="G17" s="14">
        <f t="shared" si="2"/>
        <v>0</v>
      </c>
      <c r="H17" s="19"/>
      <c r="I17" s="14" t="str">
        <f t="shared" ca="1" si="3"/>
        <v/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x14ac:dyDescent="0.15">
      <c r="A18" s="14" t="str">
        <f>IF($B18="","",COUNTA($B$7:$B18))</f>
        <v/>
      </c>
      <c r="B18" s="6"/>
      <c r="C18" s="6"/>
      <c r="D18" s="6"/>
      <c r="E18" s="21"/>
      <c r="F18" s="21"/>
      <c r="G18" s="14">
        <f t="shared" si="2"/>
        <v>0</v>
      </c>
      <c r="H18" s="19"/>
      <c r="I18" s="14" t="str">
        <f t="shared" ca="1" si="3"/>
        <v/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x14ac:dyDescent="0.15">
      <c r="A19" s="14" t="str">
        <f>IF($B19="","",COUNTA($B$7:$B19))</f>
        <v/>
      </c>
      <c r="B19" s="6"/>
      <c r="C19" s="6"/>
      <c r="D19" s="6"/>
      <c r="E19" s="21"/>
      <c r="F19" s="21"/>
      <c r="G19" s="14">
        <f t="shared" si="2"/>
        <v>0</v>
      </c>
      <c r="H19" s="19"/>
      <c r="I19" s="14" t="str">
        <f t="shared" ca="1" si="3"/>
        <v/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x14ac:dyDescent="0.15">
      <c r="A20" s="14" t="str">
        <f>IF($B20="","",COUNTA($B$7:$B20))</f>
        <v/>
      </c>
      <c r="B20" s="6"/>
      <c r="C20" s="6"/>
      <c r="D20" s="6"/>
      <c r="E20" s="21"/>
      <c r="F20" s="21"/>
      <c r="G20" s="14">
        <f t="shared" si="2"/>
        <v>0</v>
      </c>
      <c r="H20" s="19"/>
      <c r="I20" s="14" t="str">
        <f t="shared" ca="1" si="3"/>
        <v/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x14ac:dyDescent="0.15">
      <c r="A21" s="14" t="str">
        <f>IF($B21="","",COUNTA($B$7:$B21))</f>
        <v/>
      </c>
      <c r="B21" s="6"/>
      <c r="C21" s="6"/>
      <c r="D21" s="6"/>
      <c r="E21" s="18"/>
      <c r="F21" s="18"/>
      <c r="G21" s="14">
        <f t="shared" si="2"/>
        <v>0</v>
      </c>
      <c r="H21" s="19"/>
      <c r="I21" s="14" t="str">
        <f t="shared" ca="1" si="3"/>
        <v/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15">
      <c r="A22" s="14" t="str">
        <f>IF($B22="","",COUNTA($B$7:$B22))</f>
        <v/>
      </c>
      <c r="B22" s="6"/>
      <c r="C22" s="6"/>
      <c r="D22" s="6"/>
      <c r="E22" s="21"/>
      <c r="F22" s="21"/>
      <c r="G22" s="14">
        <f t="shared" si="2"/>
        <v>0</v>
      </c>
      <c r="H22" s="19"/>
      <c r="I22" s="14" t="str">
        <f t="shared" ca="1" si="3"/>
        <v/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x14ac:dyDescent="0.15">
      <c r="A23" s="14" t="str">
        <f>IF($B23="","",COUNTA($B$7:$B23))</f>
        <v/>
      </c>
      <c r="B23" s="6"/>
      <c r="C23" s="6"/>
      <c r="D23" s="6"/>
      <c r="E23" s="21"/>
      <c r="F23" s="21"/>
      <c r="G23" s="14">
        <f t="shared" si="2"/>
        <v>0</v>
      </c>
      <c r="H23" s="19"/>
      <c r="I23" s="14" t="str">
        <f t="shared" ca="1" si="3"/>
        <v/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x14ac:dyDescent="0.15">
      <c r="A24" s="14" t="str">
        <f>IF($B24="","",COUNTA($B$7:$B24))</f>
        <v/>
      </c>
      <c r="B24" s="6"/>
      <c r="C24" s="6"/>
      <c r="D24" s="6"/>
      <c r="E24" s="21"/>
      <c r="F24" s="21"/>
      <c r="G24" s="14">
        <f t="shared" si="2"/>
        <v>0</v>
      </c>
      <c r="H24" s="19"/>
      <c r="I24" s="14" t="str">
        <f t="shared" ca="1" si="3"/>
        <v/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  <row r="25" spans="1:61" x14ac:dyDescent="0.15">
      <c r="A25" s="14" t="str">
        <f>IF($B25="","",COUNTA($B$7:$B25))</f>
        <v/>
      </c>
      <c r="B25" s="6"/>
      <c r="C25" s="6"/>
      <c r="D25" s="6"/>
      <c r="E25" s="21"/>
      <c r="F25" s="21"/>
      <c r="G25" s="14">
        <f t="shared" si="2"/>
        <v>0</v>
      </c>
      <c r="H25" s="19"/>
      <c r="I25" s="14" t="str">
        <f t="shared" ca="1" si="3"/>
        <v/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</row>
    <row r="26" spans="1:61" x14ac:dyDescent="0.15">
      <c r="A26" s="14" t="str">
        <f>IF($B26="","",COUNTA($B$7:$B26))</f>
        <v/>
      </c>
      <c r="B26" s="6"/>
      <c r="C26" s="6"/>
      <c r="D26" s="6"/>
      <c r="E26" s="21"/>
      <c r="F26" s="21"/>
      <c r="G26" s="14">
        <f t="shared" si="2"/>
        <v>0</v>
      </c>
      <c r="H26" s="19"/>
      <c r="I26" s="14" t="str">
        <f t="shared" ca="1" si="3"/>
        <v/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</row>
    <row r="27" spans="1:61" x14ac:dyDescent="0.15">
      <c r="A27" s="14" t="str">
        <f>IF($B27="","",COUNTA($B$7:$B27))</f>
        <v/>
      </c>
      <c r="B27" s="6"/>
      <c r="C27" s="6"/>
      <c r="D27" s="6"/>
      <c r="E27" s="21"/>
      <c r="F27" s="21"/>
      <c r="G27" s="14">
        <f t="shared" si="2"/>
        <v>0</v>
      </c>
      <c r="H27" s="19"/>
      <c r="I27" s="14" t="str">
        <f t="shared" ca="1" si="3"/>
        <v/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</row>
    <row r="28" spans="1:61" x14ac:dyDescent="0.15">
      <c r="A28" s="14" t="str">
        <f>IF($B28="","",COUNTA($B$7:$B28))</f>
        <v/>
      </c>
      <c r="B28" s="6"/>
      <c r="C28" s="6"/>
      <c r="D28" s="6"/>
      <c r="E28" s="21"/>
      <c r="F28" s="21"/>
      <c r="G28" s="14">
        <f t="shared" si="2"/>
        <v>0</v>
      </c>
      <c r="H28" s="19"/>
      <c r="I28" s="14" t="str">
        <f t="shared" ca="1" si="3"/>
        <v/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</row>
    <row r="29" spans="1:61" x14ac:dyDescent="0.15">
      <c r="A29" s="14" t="str">
        <f>IF($B29="","",COUNTA($B$7:$B29))</f>
        <v/>
      </c>
      <c r="B29" s="6"/>
      <c r="C29" s="6"/>
      <c r="D29" s="6"/>
      <c r="E29" s="21"/>
      <c r="F29" s="21"/>
      <c r="G29" s="14">
        <f t="shared" si="2"/>
        <v>0</v>
      </c>
      <c r="H29" s="19"/>
      <c r="I29" s="14" t="str">
        <f t="shared" ca="1" si="3"/>
        <v/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</row>
    <row r="30" spans="1:61" x14ac:dyDescent="0.15">
      <c r="A30" s="14" t="str">
        <f>IF($B30="","",COUNTA($B$7:$B30))</f>
        <v/>
      </c>
      <c r="B30" s="6"/>
      <c r="C30" s="6"/>
      <c r="D30" s="6"/>
      <c r="E30" s="21"/>
      <c r="F30" s="21"/>
      <c r="G30" s="14">
        <f t="shared" si="2"/>
        <v>0</v>
      </c>
      <c r="H30" s="19"/>
      <c r="I30" s="14" t="str">
        <f t="shared" ca="1" si="3"/>
        <v/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</row>
    <row r="31" spans="1:61" x14ac:dyDescent="0.15">
      <c r="A31" s="14" t="str">
        <f>IF($B31="","",COUNTA($B$7:$B31))</f>
        <v/>
      </c>
      <c r="B31" s="6"/>
      <c r="C31" s="6"/>
      <c r="D31" s="6"/>
      <c r="E31" s="21"/>
      <c r="F31" s="21"/>
      <c r="G31" s="14">
        <f t="shared" si="2"/>
        <v>0</v>
      </c>
      <c r="H31" s="19"/>
      <c r="I31" s="14" t="str">
        <f t="shared" ca="1" si="3"/>
        <v/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</row>
    <row r="32" spans="1:61" x14ac:dyDescent="0.15">
      <c r="A32" s="14" t="str">
        <f>IF($B32="","",COUNTA($B$7:$B32))</f>
        <v/>
      </c>
      <c r="B32" s="6"/>
      <c r="C32" s="6"/>
      <c r="D32" s="6"/>
      <c r="E32" s="21"/>
      <c r="F32" s="21"/>
      <c r="G32" s="14">
        <f t="shared" si="2"/>
        <v>0</v>
      </c>
      <c r="H32" s="19"/>
      <c r="I32" s="14" t="str">
        <f t="shared" ca="1" si="3"/>
        <v/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</row>
    <row r="33" spans="1:61" x14ac:dyDescent="0.15">
      <c r="A33" s="14" t="str">
        <f>IF($B33="","",COUNTA($B$7:$B33))</f>
        <v/>
      </c>
      <c r="B33" s="6"/>
      <c r="C33" s="6"/>
      <c r="D33" s="6"/>
      <c r="E33" s="21"/>
      <c r="F33" s="21"/>
      <c r="G33" s="14">
        <f t="shared" si="2"/>
        <v>0</v>
      </c>
      <c r="H33" s="19"/>
      <c r="I33" s="14" t="str">
        <f t="shared" ca="1" si="3"/>
        <v/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x14ac:dyDescent="0.15">
      <c r="A34" s="14" t="str">
        <f>IF($B34="","",COUNTA($B$7:$B34))</f>
        <v/>
      </c>
      <c r="B34" s="6"/>
      <c r="C34" s="6"/>
      <c r="D34" s="6"/>
      <c r="E34" s="21"/>
      <c r="F34" s="21"/>
      <c r="G34" s="14">
        <f t="shared" si="2"/>
        <v>0</v>
      </c>
      <c r="H34" s="19"/>
      <c r="I34" s="14" t="str">
        <f t="shared" ca="1" si="3"/>
        <v/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</row>
    <row r="35" spans="1:61" x14ac:dyDescent="0.15">
      <c r="A35" s="14" t="str">
        <f>IF($B35="","",COUNTA($B$7:$B35))</f>
        <v/>
      </c>
      <c r="B35" s="6"/>
      <c r="C35" s="6"/>
      <c r="D35" s="6"/>
      <c r="E35" s="21"/>
      <c r="F35" s="21"/>
      <c r="G35" s="14">
        <f t="shared" si="2"/>
        <v>0</v>
      </c>
      <c r="H35" s="19"/>
      <c r="I35" s="14" t="str">
        <f t="shared" ca="1" si="3"/>
        <v/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</row>
    <row r="36" spans="1:61" x14ac:dyDescent="0.15">
      <c r="A36" s="14" t="str">
        <f>IF($B36="","",COUNTA($B$7:$B36))</f>
        <v/>
      </c>
      <c r="B36" s="6"/>
      <c r="C36" s="6"/>
      <c r="D36" s="6"/>
      <c r="E36" s="21"/>
      <c r="F36" s="21"/>
      <c r="G36" s="14">
        <f t="shared" si="2"/>
        <v>0</v>
      </c>
      <c r="H36" s="19"/>
      <c r="I36" s="14" t="str">
        <f t="shared" ca="1" si="3"/>
        <v/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spans="1:61" x14ac:dyDescent="0.15">
      <c r="A37" s="14" t="str">
        <f>IF($B37="","",COUNTA($B$7:$B37))</f>
        <v/>
      </c>
      <c r="B37" s="6"/>
      <c r="C37" s="6"/>
      <c r="D37" s="6"/>
      <c r="E37" s="21"/>
      <c r="F37" s="21"/>
      <c r="G37" s="14">
        <f t="shared" si="2"/>
        <v>0</v>
      </c>
      <c r="H37" s="19"/>
      <c r="I37" s="14" t="str">
        <f t="shared" ca="1" si="3"/>
        <v/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x14ac:dyDescent="0.15">
      <c r="A38" s="14" t="str">
        <f>IF($B38="","",COUNTA($B$7:$B38))</f>
        <v/>
      </c>
      <c r="B38" s="6"/>
      <c r="C38" s="6"/>
      <c r="D38" s="6"/>
      <c r="E38" s="21"/>
      <c r="F38" s="21"/>
      <c r="G38" s="14">
        <f t="shared" si="2"/>
        <v>0</v>
      </c>
      <c r="H38" s="19"/>
      <c r="I38" s="14" t="str">
        <f t="shared" ca="1" si="3"/>
        <v/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</row>
    <row r="39" spans="1:61" x14ac:dyDescent="0.15">
      <c r="A39" s="14" t="str">
        <f>IF($B39="","",COUNTA($B$7:$B39))</f>
        <v/>
      </c>
      <c r="B39" s="6"/>
      <c r="C39" s="6"/>
      <c r="D39" s="6"/>
      <c r="E39" s="21"/>
      <c r="F39" s="21"/>
      <c r="G39" s="14">
        <f t="shared" ref="G39:G56" si="4">IF(OR($E39="",$F39=""),0,$F39-$E39+1)</f>
        <v>0</v>
      </c>
      <c r="H39" s="19"/>
      <c r="I39" s="14" t="str">
        <f t="shared" ca="1" si="3"/>
        <v/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</row>
    <row r="40" spans="1:61" x14ac:dyDescent="0.15">
      <c r="A40" s="14" t="str">
        <f>IF($B40="","",COUNTA($B$7:$B40))</f>
        <v/>
      </c>
      <c r="B40" s="6"/>
      <c r="C40" s="6"/>
      <c r="D40" s="6"/>
      <c r="E40" s="21"/>
      <c r="F40" s="21"/>
      <c r="G40" s="14">
        <f t="shared" si="4"/>
        <v>0</v>
      </c>
      <c r="H40" s="19"/>
      <c r="I40" s="14" t="str">
        <f t="shared" ca="1" si="3"/>
        <v/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</row>
    <row r="41" spans="1:61" x14ac:dyDescent="0.15">
      <c r="A41" s="14" t="str">
        <f>IF($B41="","",COUNTA($B$7:$B41))</f>
        <v/>
      </c>
      <c r="B41" s="6"/>
      <c r="C41" s="6"/>
      <c r="D41" s="6"/>
      <c r="E41" s="21"/>
      <c r="F41" s="21"/>
      <c r="G41" s="14">
        <f t="shared" si="4"/>
        <v>0</v>
      </c>
      <c r="H41" s="19"/>
      <c r="I41" s="14" t="str">
        <f t="shared" ca="1" si="3"/>
        <v/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x14ac:dyDescent="0.15">
      <c r="A42" s="14" t="str">
        <f>IF($B42="","",COUNTA($B$7:$B42))</f>
        <v/>
      </c>
      <c r="B42" s="6"/>
      <c r="C42" s="6"/>
      <c r="D42" s="6"/>
      <c r="E42" s="21"/>
      <c r="F42" s="21"/>
      <c r="G42" s="14">
        <f t="shared" si="4"/>
        <v>0</v>
      </c>
      <c r="H42" s="19"/>
      <c r="I42" s="14" t="str">
        <f t="shared" ca="1" si="3"/>
        <v/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</row>
    <row r="43" spans="1:61" x14ac:dyDescent="0.15">
      <c r="A43" s="14" t="str">
        <f>IF($B43="","",COUNTA($B$7:$B43))</f>
        <v/>
      </c>
      <c r="B43" s="6"/>
      <c r="C43" s="6"/>
      <c r="D43" s="6"/>
      <c r="E43" s="21"/>
      <c r="F43" s="21"/>
      <c r="G43" s="14">
        <f t="shared" si="4"/>
        <v>0</v>
      </c>
      <c r="H43" s="19"/>
      <c r="I43" s="14" t="str">
        <f t="shared" ca="1" si="3"/>
        <v/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</row>
    <row r="44" spans="1:61" x14ac:dyDescent="0.15">
      <c r="A44" s="14" t="str">
        <f>IF($B44="","",COUNTA($B$7:$B44))</f>
        <v/>
      </c>
      <c r="B44" s="6"/>
      <c r="C44" s="6"/>
      <c r="D44" s="6"/>
      <c r="E44" s="21"/>
      <c r="F44" s="21"/>
      <c r="G44" s="14">
        <f t="shared" si="4"/>
        <v>0</v>
      </c>
      <c r="H44" s="19"/>
      <c r="I44" s="14" t="str">
        <f t="shared" ca="1" si="3"/>
        <v/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</row>
    <row r="45" spans="1:61" x14ac:dyDescent="0.15">
      <c r="A45" s="14" t="str">
        <f>IF($B45="","",COUNTA($B$7:$B45))</f>
        <v/>
      </c>
      <c r="B45" s="6"/>
      <c r="C45" s="6"/>
      <c r="D45" s="6"/>
      <c r="E45" s="21"/>
      <c r="F45" s="21"/>
      <c r="G45" s="14">
        <f t="shared" si="4"/>
        <v>0</v>
      </c>
      <c r="H45" s="19"/>
      <c r="I45" s="14" t="str">
        <f t="shared" ca="1" si="3"/>
        <v/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</row>
    <row r="46" spans="1:61" x14ac:dyDescent="0.15">
      <c r="A46" s="14" t="str">
        <f>IF($B46="","",COUNTA($B$7:$B46))</f>
        <v/>
      </c>
      <c r="B46" s="6"/>
      <c r="C46" s="6"/>
      <c r="D46" s="6"/>
      <c r="E46" s="21"/>
      <c r="F46" s="21"/>
      <c r="G46" s="14">
        <f t="shared" si="4"/>
        <v>0</v>
      </c>
      <c r="H46" s="19"/>
      <c r="I46" s="14" t="str">
        <f t="shared" ca="1" si="3"/>
        <v/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</row>
    <row r="47" spans="1:61" x14ac:dyDescent="0.15">
      <c r="A47" s="14" t="str">
        <f>IF($B47="","",COUNTA($B$7:$B47))</f>
        <v/>
      </c>
      <c r="B47" s="6"/>
      <c r="C47" s="6"/>
      <c r="D47" s="6"/>
      <c r="E47" s="21"/>
      <c r="F47" s="21"/>
      <c r="G47" s="14">
        <f t="shared" si="4"/>
        <v>0</v>
      </c>
      <c r="H47" s="19"/>
      <c r="I47" s="14" t="str">
        <f t="shared" ca="1" si="3"/>
        <v/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</row>
    <row r="48" spans="1:61" x14ac:dyDescent="0.15">
      <c r="A48" s="14" t="str">
        <f>IF($B48="","",COUNTA($B$7:$B48))</f>
        <v/>
      </c>
      <c r="B48" s="6"/>
      <c r="C48" s="6"/>
      <c r="D48" s="6"/>
      <c r="E48" s="21"/>
      <c r="F48" s="21"/>
      <c r="G48" s="14">
        <f t="shared" si="4"/>
        <v>0</v>
      </c>
      <c r="H48" s="19"/>
      <c r="I48" s="14" t="str">
        <f t="shared" ca="1" si="3"/>
        <v/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</row>
    <row r="49" spans="1:61" x14ac:dyDescent="0.15">
      <c r="A49" s="14" t="str">
        <f>IF($B49="","",COUNTA($B$7:$B49))</f>
        <v/>
      </c>
      <c r="B49" s="6"/>
      <c r="C49" s="6"/>
      <c r="D49" s="6"/>
      <c r="E49" s="21"/>
      <c r="F49" s="21"/>
      <c r="G49" s="14">
        <f t="shared" si="4"/>
        <v>0</v>
      </c>
      <c r="H49" s="19"/>
      <c r="I49" s="14" t="str">
        <f t="shared" ca="1" si="3"/>
        <v/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</row>
    <row r="50" spans="1:61" x14ac:dyDescent="0.15">
      <c r="A50" s="14" t="str">
        <f>IF($B50="","",COUNTA($B$7:$B50))</f>
        <v/>
      </c>
      <c r="B50" s="6"/>
      <c r="C50" s="6"/>
      <c r="D50" s="6"/>
      <c r="E50" s="21"/>
      <c r="F50" s="21"/>
      <c r="G50" s="14">
        <f t="shared" si="4"/>
        <v>0</v>
      </c>
      <c r="H50" s="19"/>
      <c r="I50" s="14" t="str">
        <f t="shared" ca="1" si="3"/>
        <v/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</row>
    <row r="51" spans="1:61" x14ac:dyDescent="0.15">
      <c r="A51" s="14" t="str">
        <f>IF($B51="","",COUNTA($B$7:$B51))</f>
        <v/>
      </c>
      <c r="B51" s="6"/>
      <c r="C51" s="6"/>
      <c r="D51" s="6"/>
      <c r="E51" s="21"/>
      <c r="F51" s="21"/>
      <c r="G51" s="14">
        <f t="shared" si="4"/>
        <v>0</v>
      </c>
      <c r="H51" s="19"/>
      <c r="I51" s="14" t="str">
        <f t="shared" ca="1" si="3"/>
        <v/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</row>
    <row r="52" spans="1:61" x14ac:dyDescent="0.15">
      <c r="A52" s="14" t="str">
        <f>IF($B52="","",COUNTA($B$7:$B52))</f>
        <v/>
      </c>
      <c r="B52" s="6"/>
      <c r="C52" s="6"/>
      <c r="D52" s="6"/>
      <c r="E52" s="21"/>
      <c r="F52" s="21"/>
      <c r="G52" s="14">
        <f t="shared" si="4"/>
        <v>0</v>
      </c>
      <c r="H52" s="19"/>
      <c r="I52" s="14" t="str">
        <f t="shared" ca="1" si="3"/>
        <v/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</row>
    <row r="53" spans="1:61" x14ac:dyDescent="0.15">
      <c r="A53" s="14" t="str">
        <f>IF($B53="","",COUNTA($B$7:$B53))</f>
        <v/>
      </c>
      <c r="B53" s="6"/>
      <c r="C53" s="6"/>
      <c r="D53" s="6"/>
      <c r="E53" s="21"/>
      <c r="F53" s="21"/>
      <c r="G53" s="14">
        <f t="shared" si="4"/>
        <v>0</v>
      </c>
      <c r="H53" s="19"/>
      <c r="I53" s="14" t="str">
        <f t="shared" ca="1" si="3"/>
        <v/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</row>
    <row r="54" spans="1:61" x14ac:dyDescent="0.15">
      <c r="A54" s="14" t="str">
        <f>IF($B54="","",COUNTA($B$7:$B54))</f>
        <v/>
      </c>
      <c r="B54" s="6"/>
      <c r="C54" s="6"/>
      <c r="D54" s="6"/>
      <c r="E54" s="21"/>
      <c r="F54" s="21"/>
      <c r="G54" s="14">
        <f t="shared" si="4"/>
        <v>0</v>
      </c>
      <c r="H54" s="19"/>
      <c r="I54" s="14" t="str">
        <f t="shared" ca="1" si="3"/>
        <v/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</row>
    <row r="55" spans="1:61" x14ac:dyDescent="0.15">
      <c r="A55" s="14" t="str">
        <f>IF($B55="","",COUNTA($B$7:$B55))</f>
        <v/>
      </c>
      <c r="B55" s="6"/>
      <c r="C55" s="6"/>
      <c r="D55" s="6"/>
      <c r="E55" s="21"/>
      <c r="F55" s="21"/>
      <c r="G55" s="14">
        <f t="shared" si="4"/>
        <v>0</v>
      </c>
      <c r="H55" s="19"/>
      <c r="I55" s="14" t="str">
        <f t="shared" ca="1" si="3"/>
        <v/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</row>
    <row r="56" spans="1:61" x14ac:dyDescent="0.15">
      <c r="A56" s="14" t="str">
        <f>IF($B56="","",COUNTA($B$7:$B56))</f>
        <v/>
      </c>
      <c r="B56" s="6"/>
      <c r="C56" s="6"/>
      <c r="D56" s="6"/>
      <c r="E56" s="21"/>
      <c r="F56" s="21"/>
      <c r="G56" s="14">
        <f t="shared" si="4"/>
        <v>0</v>
      </c>
      <c r="H56" s="19"/>
      <c r="I56" s="14" t="str">
        <f t="shared" ca="1" si="3"/>
        <v/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</row>
  </sheetData>
  <autoFilter ref="A6:I56" xr:uid="{10CD54F7-C46B-F74E-BA0C-972EF63ECA16}">
    <sortState xmlns:xlrd2="http://schemas.microsoft.com/office/spreadsheetml/2017/richdata2" ref="A7:I56">
      <sortCondition ref="B6:B56"/>
    </sortState>
  </autoFilter>
  <mergeCells count="2">
    <mergeCell ref="A1:F1"/>
    <mergeCell ref="H1:I1"/>
  </mergeCells>
  <conditionalFormatting sqref="J7:BI56">
    <cfRule type="expression" dxfId="24" priority="5" stopIfTrue="1">
      <formula>AND($E7&gt;0,$F7&gt;0,$H7&lt;1,$F7&lt;TODAY(),J$6&lt;=$F7,J$6+6&gt;=$E7,J$6+6&gt;$E7+($F7-$E7+1)*$H7-1)</formula>
    </cfRule>
    <cfRule type="expression" dxfId="23" priority="6" stopIfTrue="1">
      <formula>AND($E7&gt;0,$F7&gt;0,($F7-$E7+1)*$H7&gt;=1,J$6&lt;=$E7+($F7-$E7+1)*$H7-1,J$6+6&gt;=$E7)</formula>
    </cfRule>
    <cfRule type="expression" dxfId="22" priority="7" stopIfTrue="1">
      <formula>AND($E7&gt;0,$F7&gt;0,J$6&lt;=$F7,J$6+6&gt;=$E7)</formula>
    </cfRule>
    <cfRule type="expression" dxfId="21" priority="8">
      <formula>AND(TODAY()&gt;=J$6,TODAY()&lt;J$6+7)</formula>
    </cfRule>
  </conditionalFormatting>
  <conditionalFormatting sqref="I7:I56">
    <cfRule type="expression" dxfId="20" priority="1">
      <formula>$I7="Не начата"</formula>
    </cfRule>
    <cfRule type="expression" dxfId="19" priority="2">
      <formula>$I7="В работе"</formula>
    </cfRule>
    <cfRule type="expression" dxfId="18" priority="3">
      <formula>$I7="Просрочена"</formula>
    </cfRule>
    <cfRule type="expression" dxfId="17" priority="4">
      <formula>$I7="Готово"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8F17AA8E-FCC9-F342-AA24-DB4B81EC0077}">
          <x14:formula1>
            <xm:f>Настройки!$B$5:$B$24</xm:f>
          </x14:formula1>
          <xm:sqref>D7:D56</xm:sqref>
        </x14:dataValidation>
        <x14:dataValidation type="list" allowBlank="1" showInputMessage="1" xr:uid="{3260EC9A-CA30-594F-BF6C-D97F8FC8ACAD}">
          <x14:formula1>
            <xm:f>Настройки!$C$5:$C$24</xm:f>
          </x14:formula1>
          <xm:sqref>C7:C56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99F1-59D5-F84D-B085-8B0E4A0ECF59}">
  <dimension ref="A1:CW56"/>
  <sheetViews>
    <sheetView zoomScale="11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H44" sqref="H44"/>
    </sheetView>
  </sheetViews>
  <sheetFormatPr baseColWidth="10" defaultRowHeight="13" x14ac:dyDescent="0.15"/>
  <cols>
    <col min="1" max="1" width="14" style="15" customWidth="1"/>
    <col min="2" max="2" width="21.33203125" style="2" customWidth="1"/>
    <col min="3" max="3" width="17" style="2" customWidth="1"/>
    <col min="4" max="4" width="17.33203125" style="2" customWidth="1"/>
    <col min="5" max="5" width="15.33203125" style="15" customWidth="1"/>
    <col min="6" max="6" width="14.33203125" style="15" customWidth="1"/>
    <col min="7" max="7" width="10.83203125" style="15"/>
    <col min="8" max="8" width="12.5" style="15" customWidth="1"/>
    <col min="9" max="9" width="15.33203125" style="15" customWidth="1"/>
    <col min="10" max="61" width="3.1640625" style="33" customWidth="1"/>
    <col min="62" max="101" width="3.1640625" style="34" customWidth="1"/>
    <col min="102" max="16384" width="10.83203125" style="2"/>
  </cols>
  <sheetData>
    <row r="1" spans="1:101" ht="18" x14ac:dyDescent="0.2">
      <c r="A1" s="65" t="s">
        <v>20</v>
      </c>
      <c r="B1" s="66"/>
      <c r="C1" s="66"/>
      <c r="D1" s="66"/>
      <c r="E1" s="66"/>
      <c r="F1" s="66"/>
      <c r="G1" s="1" t="s">
        <v>21</v>
      </c>
      <c r="H1" s="64">
        <f ca="1">TODAY()</f>
        <v>46239</v>
      </c>
      <c r="I1" s="64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</row>
    <row r="2" spans="1:101" s="11" customFormat="1" x14ac:dyDescent="0.15">
      <c r="A2" s="13" t="s">
        <v>12</v>
      </c>
      <c r="B2" s="11" t="s">
        <v>13</v>
      </c>
      <c r="C2" s="11" t="s">
        <v>14</v>
      </c>
      <c r="D2" s="11" t="s">
        <v>15</v>
      </c>
      <c r="E2" s="13" t="s">
        <v>16</v>
      </c>
      <c r="F2" s="13" t="s">
        <v>17</v>
      </c>
      <c r="G2" s="13" t="s">
        <v>7</v>
      </c>
      <c r="H2" s="13" t="s">
        <v>18</v>
      </c>
      <c r="I2" s="13" t="s">
        <v>19</v>
      </c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</row>
    <row r="3" spans="1:101" x14ac:dyDescent="0.15">
      <c r="A3" s="24">
        <v>46223</v>
      </c>
      <c r="B3" s="25">
        <f>Гант!B3</f>
        <v>4</v>
      </c>
      <c r="C3" s="25">
        <f ca="1">Гант!C3</f>
        <v>1</v>
      </c>
      <c r="D3" s="25">
        <f ca="1">Гант!D3</f>
        <v>2</v>
      </c>
      <c r="E3" s="25">
        <f ca="1">Гант!E3</f>
        <v>1</v>
      </c>
      <c r="F3" s="53">
        <f ca="1">Гант!F3</f>
        <v>1</v>
      </c>
      <c r="G3" s="28">
        <f>Гант!G3</f>
        <v>0.24464285714285716</v>
      </c>
      <c r="H3" s="26">
        <f>Гант!H3</f>
        <v>46208</v>
      </c>
      <c r="I3" s="26">
        <f>Гант!I3</f>
        <v>46255</v>
      </c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</row>
    <row r="4" spans="1:101" x14ac:dyDescent="0.15">
      <c r="A4" s="49"/>
      <c r="B4" s="50"/>
      <c r="C4" s="50"/>
      <c r="D4" s="50"/>
      <c r="E4" s="49"/>
      <c r="F4" s="49"/>
      <c r="G4" s="49"/>
      <c r="H4" s="49"/>
      <c r="I4" s="49"/>
      <c r="J4" s="46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</row>
    <row r="5" spans="1:101" x14ac:dyDescent="0.15">
      <c r="A5" s="49"/>
      <c r="B5" s="50"/>
      <c r="C5" s="50"/>
      <c r="D5" s="50"/>
      <c r="E5" s="49"/>
      <c r="F5" s="49"/>
      <c r="G5" s="49"/>
      <c r="H5" s="49"/>
      <c r="I5" s="49"/>
      <c r="J5" s="47" t="str">
        <f>CHOOSE(MONTH(J6),"Янв","Фев","Мар","Апр","Май","Июн","Июл","Авг","Сен","Окт","Ноя","Дек")</f>
        <v>Июл</v>
      </c>
      <c r="K5" s="45" t="str">
        <f>IF(MONTH(K6)=MONTH(J6),"",CHOOSE(MONTH(K6),"Янв","Фев","Мар","Апр","Май","Июн","Июл","Авг","Сен","Окт","Ноя","Дек"))</f>
        <v/>
      </c>
      <c r="L5" s="45" t="str">
        <f t="shared" ref="L5:BW5" si="0">IF(MONTH(L6)=MONTH(K6),"",CHOOSE(MONTH(L6),"Янв","Фев","Мар","Апр","Май","Июн","Июл","Авг","Сен","Окт","Ноя","Дек"))</f>
        <v/>
      </c>
      <c r="M5" s="45" t="str">
        <f t="shared" si="0"/>
        <v/>
      </c>
      <c r="N5" s="45" t="str">
        <f t="shared" si="0"/>
        <v/>
      </c>
      <c r="O5" s="45" t="str">
        <f t="shared" si="0"/>
        <v/>
      </c>
      <c r="P5" s="45" t="str">
        <f t="shared" si="0"/>
        <v/>
      </c>
      <c r="Q5" s="45" t="str">
        <f t="shared" si="0"/>
        <v/>
      </c>
      <c r="R5" s="45" t="str">
        <f t="shared" si="0"/>
        <v/>
      </c>
      <c r="S5" s="45" t="str">
        <f t="shared" si="0"/>
        <v/>
      </c>
      <c r="T5" s="45" t="str">
        <f t="shared" si="0"/>
        <v/>
      </c>
      <c r="U5" s="45" t="str">
        <f t="shared" si="0"/>
        <v/>
      </c>
      <c r="V5" s="45" t="str">
        <f t="shared" si="0"/>
        <v>Авг</v>
      </c>
      <c r="W5" s="45" t="str">
        <f t="shared" si="0"/>
        <v/>
      </c>
      <c r="X5" s="45" t="str">
        <f t="shared" si="0"/>
        <v/>
      </c>
      <c r="Y5" s="45" t="str">
        <f t="shared" si="0"/>
        <v/>
      </c>
      <c r="Z5" s="45" t="str">
        <f t="shared" si="0"/>
        <v/>
      </c>
      <c r="AA5" s="45" t="str">
        <f t="shared" si="0"/>
        <v/>
      </c>
      <c r="AB5" s="45" t="str">
        <f t="shared" si="0"/>
        <v/>
      </c>
      <c r="AC5" s="45" t="str">
        <f t="shared" si="0"/>
        <v/>
      </c>
      <c r="AD5" s="45" t="str">
        <f t="shared" si="0"/>
        <v/>
      </c>
      <c r="AE5" s="45" t="str">
        <f t="shared" si="0"/>
        <v/>
      </c>
      <c r="AF5" s="45" t="str">
        <f t="shared" si="0"/>
        <v/>
      </c>
      <c r="AG5" s="45" t="str">
        <f t="shared" si="0"/>
        <v/>
      </c>
      <c r="AH5" s="45" t="str">
        <f t="shared" si="0"/>
        <v/>
      </c>
      <c r="AI5" s="45" t="str">
        <f t="shared" si="0"/>
        <v/>
      </c>
      <c r="AJ5" s="45" t="str">
        <f t="shared" si="0"/>
        <v/>
      </c>
      <c r="AK5" s="45" t="str">
        <f t="shared" si="0"/>
        <v/>
      </c>
      <c r="AL5" s="45" t="str">
        <f t="shared" si="0"/>
        <v/>
      </c>
      <c r="AM5" s="45" t="str">
        <f t="shared" si="0"/>
        <v/>
      </c>
      <c r="AN5" s="45" t="str">
        <f t="shared" si="0"/>
        <v/>
      </c>
      <c r="AO5" s="45" t="str">
        <f t="shared" si="0"/>
        <v/>
      </c>
      <c r="AP5" s="45" t="str">
        <f t="shared" si="0"/>
        <v/>
      </c>
      <c r="AQ5" s="45" t="str">
        <f t="shared" si="0"/>
        <v/>
      </c>
      <c r="AR5" s="45" t="str">
        <f t="shared" si="0"/>
        <v/>
      </c>
      <c r="AS5" s="45" t="str">
        <f t="shared" si="0"/>
        <v/>
      </c>
      <c r="AT5" s="45" t="str">
        <f t="shared" si="0"/>
        <v/>
      </c>
      <c r="AU5" s="45" t="str">
        <f t="shared" si="0"/>
        <v/>
      </c>
      <c r="AV5" s="45" t="str">
        <f t="shared" si="0"/>
        <v/>
      </c>
      <c r="AW5" s="45" t="str">
        <f t="shared" si="0"/>
        <v/>
      </c>
      <c r="AX5" s="45" t="str">
        <f t="shared" si="0"/>
        <v/>
      </c>
      <c r="AY5" s="45" t="str">
        <f t="shared" si="0"/>
        <v/>
      </c>
      <c r="AZ5" s="45" t="str">
        <f t="shared" si="0"/>
        <v/>
      </c>
      <c r="BA5" s="45" t="str">
        <f t="shared" si="0"/>
        <v>Сен</v>
      </c>
      <c r="BB5" s="45" t="str">
        <f t="shared" si="0"/>
        <v/>
      </c>
      <c r="BC5" s="45" t="str">
        <f t="shared" si="0"/>
        <v/>
      </c>
      <c r="BD5" s="45" t="str">
        <f t="shared" si="0"/>
        <v/>
      </c>
      <c r="BE5" s="45" t="str">
        <f t="shared" si="0"/>
        <v/>
      </c>
      <c r="BF5" s="45" t="str">
        <f t="shared" si="0"/>
        <v/>
      </c>
      <c r="BG5" s="45" t="str">
        <f t="shared" si="0"/>
        <v/>
      </c>
      <c r="BH5" s="45" t="str">
        <f t="shared" si="0"/>
        <v/>
      </c>
      <c r="BI5" s="45" t="str">
        <f t="shared" si="0"/>
        <v/>
      </c>
      <c r="BJ5" s="45" t="str">
        <f t="shared" si="0"/>
        <v/>
      </c>
      <c r="BK5" s="45" t="str">
        <f t="shared" si="0"/>
        <v/>
      </c>
      <c r="BL5" s="45" t="str">
        <f t="shared" si="0"/>
        <v/>
      </c>
      <c r="BM5" s="45" t="str">
        <f t="shared" si="0"/>
        <v/>
      </c>
      <c r="BN5" s="45" t="str">
        <f t="shared" si="0"/>
        <v/>
      </c>
      <c r="BO5" s="45" t="str">
        <f t="shared" si="0"/>
        <v/>
      </c>
      <c r="BP5" s="45" t="str">
        <f t="shared" si="0"/>
        <v/>
      </c>
      <c r="BQ5" s="45" t="str">
        <f t="shared" si="0"/>
        <v/>
      </c>
      <c r="BR5" s="45" t="str">
        <f t="shared" si="0"/>
        <v/>
      </c>
      <c r="BS5" s="45" t="str">
        <f t="shared" si="0"/>
        <v/>
      </c>
      <c r="BT5" s="45" t="str">
        <f t="shared" si="0"/>
        <v/>
      </c>
      <c r="BU5" s="45" t="str">
        <f t="shared" si="0"/>
        <v/>
      </c>
      <c r="BV5" s="45" t="str">
        <f t="shared" si="0"/>
        <v/>
      </c>
      <c r="BW5" s="45" t="str">
        <f t="shared" si="0"/>
        <v/>
      </c>
      <c r="BX5" s="45" t="str">
        <f t="shared" ref="BX5:CW5" si="1">IF(MONTH(BX6)=MONTH(BW6),"",CHOOSE(MONTH(BX6),"Янв","Фев","Мар","Апр","Май","Июн","Июл","Авг","Сен","Окт","Ноя","Дек"))</f>
        <v/>
      </c>
      <c r="BY5" s="45" t="str">
        <f t="shared" si="1"/>
        <v/>
      </c>
      <c r="BZ5" s="45" t="str">
        <f t="shared" si="1"/>
        <v/>
      </c>
      <c r="CA5" s="45" t="str">
        <f t="shared" si="1"/>
        <v/>
      </c>
      <c r="CB5" s="45" t="str">
        <f t="shared" si="1"/>
        <v/>
      </c>
      <c r="CC5" s="45" t="str">
        <f t="shared" si="1"/>
        <v/>
      </c>
      <c r="CD5" s="45" t="str">
        <f t="shared" si="1"/>
        <v/>
      </c>
      <c r="CE5" s="45" t="str">
        <f t="shared" si="1"/>
        <v>Окт</v>
      </c>
      <c r="CF5" s="45" t="str">
        <f t="shared" si="1"/>
        <v/>
      </c>
      <c r="CG5" s="45" t="str">
        <f t="shared" si="1"/>
        <v/>
      </c>
      <c r="CH5" s="45" t="str">
        <f t="shared" si="1"/>
        <v/>
      </c>
      <c r="CI5" s="45" t="str">
        <f t="shared" si="1"/>
        <v/>
      </c>
      <c r="CJ5" s="45" t="str">
        <f t="shared" si="1"/>
        <v/>
      </c>
      <c r="CK5" s="45" t="str">
        <f t="shared" si="1"/>
        <v/>
      </c>
      <c r="CL5" s="45" t="str">
        <f t="shared" si="1"/>
        <v/>
      </c>
      <c r="CM5" s="45" t="str">
        <f t="shared" si="1"/>
        <v/>
      </c>
      <c r="CN5" s="45" t="str">
        <f t="shared" si="1"/>
        <v/>
      </c>
      <c r="CO5" s="45" t="str">
        <f t="shared" si="1"/>
        <v/>
      </c>
      <c r="CP5" s="45" t="str">
        <f t="shared" si="1"/>
        <v/>
      </c>
      <c r="CQ5" s="45" t="str">
        <f t="shared" si="1"/>
        <v/>
      </c>
      <c r="CR5" s="45" t="str">
        <f t="shared" si="1"/>
        <v/>
      </c>
      <c r="CS5" s="45" t="str">
        <f t="shared" si="1"/>
        <v/>
      </c>
      <c r="CT5" s="45" t="str">
        <f t="shared" si="1"/>
        <v/>
      </c>
      <c r="CU5" s="45" t="str">
        <f t="shared" si="1"/>
        <v/>
      </c>
      <c r="CV5" s="45" t="str">
        <f t="shared" si="1"/>
        <v/>
      </c>
      <c r="CW5" s="45" t="str">
        <f t="shared" si="1"/>
        <v/>
      </c>
    </row>
    <row r="6" spans="1:101" ht="14" x14ac:dyDescent="0.15">
      <c r="A6" s="48" t="s">
        <v>0</v>
      </c>
      <c r="B6" s="48" t="s">
        <v>1</v>
      </c>
      <c r="C6" s="48" t="s">
        <v>2</v>
      </c>
      <c r="D6" s="48" t="s">
        <v>3</v>
      </c>
      <c r="E6" s="48" t="s">
        <v>4</v>
      </c>
      <c r="F6" s="48" t="s">
        <v>5</v>
      </c>
      <c r="G6" s="48" t="s">
        <v>6</v>
      </c>
      <c r="H6" s="48" t="s">
        <v>7</v>
      </c>
      <c r="I6" s="48" t="s">
        <v>8</v>
      </c>
      <c r="J6" s="40">
        <f>$A$3-WEEKDAY($A$3,2)+1</f>
        <v>46223</v>
      </c>
      <c r="K6" s="40">
        <f>J6+1</f>
        <v>46224</v>
      </c>
      <c r="L6" s="40">
        <f t="shared" ref="L6:BW6" si="2">K6+1</f>
        <v>46225</v>
      </c>
      <c r="M6" s="40">
        <f t="shared" si="2"/>
        <v>46226</v>
      </c>
      <c r="N6" s="40">
        <f t="shared" si="2"/>
        <v>46227</v>
      </c>
      <c r="O6" s="40">
        <f t="shared" si="2"/>
        <v>46228</v>
      </c>
      <c r="P6" s="40">
        <f t="shared" si="2"/>
        <v>46229</v>
      </c>
      <c r="Q6" s="40">
        <f t="shared" si="2"/>
        <v>46230</v>
      </c>
      <c r="R6" s="40">
        <f t="shared" si="2"/>
        <v>46231</v>
      </c>
      <c r="S6" s="40">
        <f t="shared" si="2"/>
        <v>46232</v>
      </c>
      <c r="T6" s="40">
        <f t="shared" si="2"/>
        <v>46233</v>
      </c>
      <c r="U6" s="40">
        <f t="shared" si="2"/>
        <v>46234</v>
      </c>
      <c r="V6" s="40">
        <f t="shared" si="2"/>
        <v>46235</v>
      </c>
      <c r="W6" s="40">
        <f t="shared" si="2"/>
        <v>46236</v>
      </c>
      <c r="X6" s="40">
        <f t="shared" si="2"/>
        <v>46237</v>
      </c>
      <c r="Y6" s="40">
        <f t="shared" si="2"/>
        <v>46238</v>
      </c>
      <c r="Z6" s="40">
        <f t="shared" si="2"/>
        <v>46239</v>
      </c>
      <c r="AA6" s="40">
        <f t="shared" si="2"/>
        <v>46240</v>
      </c>
      <c r="AB6" s="40">
        <f t="shared" si="2"/>
        <v>46241</v>
      </c>
      <c r="AC6" s="40">
        <f t="shared" si="2"/>
        <v>46242</v>
      </c>
      <c r="AD6" s="40">
        <f t="shared" si="2"/>
        <v>46243</v>
      </c>
      <c r="AE6" s="40">
        <f t="shared" si="2"/>
        <v>46244</v>
      </c>
      <c r="AF6" s="40">
        <f t="shared" si="2"/>
        <v>46245</v>
      </c>
      <c r="AG6" s="40">
        <f t="shared" si="2"/>
        <v>46246</v>
      </c>
      <c r="AH6" s="40">
        <f t="shared" si="2"/>
        <v>46247</v>
      </c>
      <c r="AI6" s="40">
        <f t="shared" si="2"/>
        <v>46248</v>
      </c>
      <c r="AJ6" s="40">
        <f t="shared" si="2"/>
        <v>46249</v>
      </c>
      <c r="AK6" s="40">
        <f t="shared" si="2"/>
        <v>46250</v>
      </c>
      <c r="AL6" s="40">
        <f t="shared" si="2"/>
        <v>46251</v>
      </c>
      <c r="AM6" s="40">
        <f t="shared" si="2"/>
        <v>46252</v>
      </c>
      <c r="AN6" s="40">
        <f t="shared" si="2"/>
        <v>46253</v>
      </c>
      <c r="AO6" s="40">
        <f t="shared" si="2"/>
        <v>46254</v>
      </c>
      <c r="AP6" s="40">
        <f t="shared" si="2"/>
        <v>46255</v>
      </c>
      <c r="AQ6" s="40">
        <f t="shared" si="2"/>
        <v>46256</v>
      </c>
      <c r="AR6" s="40">
        <f t="shared" si="2"/>
        <v>46257</v>
      </c>
      <c r="AS6" s="40">
        <f t="shared" si="2"/>
        <v>46258</v>
      </c>
      <c r="AT6" s="40">
        <f t="shared" si="2"/>
        <v>46259</v>
      </c>
      <c r="AU6" s="40">
        <f t="shared" si="2"/>
        <v>46260</v>
      </c>
      <c r="AV6" s="40">
        <f t="shared" si="2"/>
        <v>46261</v>
      </c>
      <c r="AW6" s="40">
        <f t="shared" si="2"/>
        <v>46262</v>
      </c>
      <c r="AX6" s="40">
        <f t="shared" si="2"/>
        <v>46263</v>
      </c>
      <c r="AY6" s="40">
        <f t="shared" si="2"/>
        <v>46264</v>
      </c>
      <c r="AZ6" s="40">
        <f t="shared" si="2"/>
        <v>46265</v>
      </c>
      <c r="BA6" s="40">
        <f t="shared" si="2"/>
        <v>46266</v>
      </c>
      <c r="BB6" s="40">
        <f t="shared" si="2"/>
        <v>46267</v>
      </c>
      <c r="BC6" s="40">
        <f t="shared" si="2"/>
        <v>46268</v>
      </c>
      <c r="BD6" s="40">
        <f t="shared" si="2"/>
        <v>46269</v>
      </c>
      <c r="BE6" s="40">
        <f t="shared" si="2"/>
        <v>46270</v>
      </c>
      <c r="BF6" s="40">
        <f t="shared" si="2"/>
        <v>46271</v>
      </c>
      <c r="BG6" s="40">
        <f t="shared" si="2"/>
        <v>46272</v>
      </c>
      <c r="BH6" s="40">
        <f t="shared" si="2"/>
        <v>46273</v>
      </c>
      <c r="BI6" s="40">
        <f t="shared" si="2"/>
        <v>46274</v>
      </c>
      <c r="BJ6" s="40">
        <f t="shared" si="2"/>
        <v>46275</v>
      </c>
      <c r="BK6" s="40">
        <f t="shared" si="2"/>
        <v>46276</v>
      </c>
      <c r="BL6" s="40">
        <f t="shared" si="2"/>
        <v>46277</v>
      </c>
      <c r="BM6" s="40">
        <f t="shared" si="2"/>
        <v>46278</v>
      </c>
      <c r="BN6" s="40">
        <f t="shared" si="2"/>
        <v>46279</v>
      </c>
      <c r="BO6" s="40">
        <f t="shared" si="2"/>
        <v>46280</v>
      </c>
      <c r="BP6" s="40">
        <f t="shared" si="2"/>
        <v>46281</v>
      </c>
      <c r="BQ6" s="40">
        <f t="shared" si="2"/>
        <v>46282</v>
      </c>
      <c r="BR6" s="40">
        <f t="shared" si="2"/>
        <v>46283</v>
      </c>
      <c r="BS6" s="40">
        <f t="shared" si="2"/>
        <v>46284</v>
      </c>
      <c r="BT6" s="40">
        <f t="shared" si="2"/>
        <v>46285</v>
      </c>
      <c r="BU6" s="40">
        <f t="shared" si="2"/>
        <v>46286</v>
      </c>
      <c r="BV6" s="40">
        <f t="shared" si="2"/>
        <v>46287</v>
      </c>
      <c r="BW6" s="40">
        <f t="shared" si="2"/>
        <v>46288</v>
      </c>
      <c r="BX6" s="40">
        <f t="shared" ref="BX6:CW6" si="3">BW6+1</f>
        <v>46289</v>
      </c>
      <c r="BY6" s="40">
        <f t="shared" si="3"/>
        <v>46290</v>
      </c>
      <c r="BZ6" s="40">
        <f t="shared" si="3"/>
        <v>46291</v>
      </c>
      <c r="CA6" s="40">
        <f t="shared" si="3"/>
        <v>46292</v>
      </c>
      <c r="CB6" s="40">
        <f t="shared" si="3"/>
        <v>46293</v>
      </c>
      <c r="CC6" s="40">
        <f t="shared" si="3"/>
        <v>46294</v>
      </c>
      <c r="CD6" s="40">
        <f t="shared" si="3"/>
        <v>46295</v>
      </c>
      <c r="CE6" s="40">
        <f t="shared" si="3"/>
        <v>46296</v>
      </c>
      <c r="CF6" s="40">
        <f t="shared" si="3"/>
        <v>46297</v>
      </c>
      <c r="CG6" s="40">
        <f t="shared" si="3"/>
        <v>46298</v>
      </c>
      <c r="CH6" s="40">
        <f t="shared" si="3"/>
        <v>46299</v>
      </c>
      <c r="CI6" s="40">
        <f t="shared" si="3"/>
        <v>46300</v>
      </c>
      <c r="CJ6" s="40">
        <f t="shared" si="3"/>
        <v>46301</v>
      </c>
      <c r="CK6" s="40">
        <f t="shared" si="3"/>
        <v>46302</v>
      </c>
      <c r="CL6" s="40">
        <f t="shared" si="3"/>
        <v>46303</v>
      </c>
      <c r="CM6" s="40">
        <f t="shared" si="3"/>
        <v>46304</v>
      </c>
      <c r="CN6" s="40">
        <f t="shared" si="3"/>
        <v>46305</v>
      </c>
      <c r="CO6" s="40">
        <f t="shared" si="3"/>
        <v>46306</v>
      </c>
      <c r="CP6" s="40">
        <f t="shared" si="3"/>
        <v>46307</v>
      </c>
      <c r="CQ6" s="40">
        <f t="shared" si="3"/>
        <v>46308</v>
      </c>
      <c r="CR6" s="40">
        <f t="shared" si="3"/>
        <v>46309</v>
      </c>
      <c r="CS6" s="40">
        <f t="shared" si="3"/>
        <v>46310</v>
      </c>
      <c r="CT6" s="40">
        <f t="shared" si="3"/>
        <v>46311</v>
      </c>
      <c r="CU6" s="40">
        <f t="shared" si="3"/>
        <v>46312</v>
      </c>
      <c r="CV6" s="40">
        <f t="shared" si="3"/>
        <v>46313</v>
      </c>
      <c r="CW6" s="40">
        <f t="shared" si="3"/>
        <v>46314</v>
      </c>
    </row>
    <row r="7" spans="1:101" x14ac:dyDescent="0.15">
      <c r="A7" s="14">
        <f>IF(Гант!$B7="","",Гант!A7)</f>
        <v>1</v>
      </c>
      <c r="B7" s="10" t="str">
        <f>IF(Гант!B7="","",Гант!B7)</f>
        <v>Анализ рынка</v>
      </c>
      <c r="C7" s="29" t="str">
        <f>IF(Гант!C7="","",Гант!C7)</f>
        <v/>
      </c>
      <c r="D7" s="29" t="str">
        <f>IF(Гант!D7="","",Гант!D7)</f>
        <v/>
      </c>
      <c r="E7" s="30">
        <f>Гант!E7</f>
        <v>46230</v>
      </c>
      <c r="F7" s="30">
        <f>Гант!F7</f>
        <v>46248</v>
      </c>
      <c r="G7" s="27">
        <f>Гант!G7</f>
        <v>19</v>
      </c>
      <c r="H7" s="31">
        <f>IF(Гант!$B7="","",Гант!H7)</f>
        <v>0.45</v>
      </c>
      <c r="I7" s="14" t="str">
        <f ca="1">Гант!I7</f>
        <v>В работе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</row>
    <row r="8" spans="1:101" x14ac:dyDescent="0.15">
      <c r="A8" s="14">
        <f>IF(Гант!$B8="","",Гант!A8)</f>
        <v>2</v>
      </c>
      <c r="B8" s="10" t="str">
        <f>IF(Гант!B8="","",Гант!B8)</f>
        <v>Сбор требований</v>
      </c>
      <c r="C8" s="29" t="str">
        <f>IF(Гант!C8="","",Гант!C8)</f>
        <v/>
      </c>
      <c r="D8" s="29" t="str">
        <f>IF(Гант!D8="","",Гант!D8)</f>
        <v/>
      </c>
      <c r="E8" s="30">
        <f>Гант!E8</f>
        <v>46223</v>
      </c>
      <c r="F8" s="30">
        <f>Гант!F8</f>
        <v>46234</v>
      </c>
      <c r="G8" s="27">
        <f>Гант!G8</f>
        <v>12</v>
      </c>
      <c r="H8" s="31">
        <f>IF(Гант!$B8="","",Гант!H8)</f>
        <v>1</v>
      </c>
      <c r="I8" s="14" t="str">
        <f ca="1">Гант!I8</f>
        <v>Готово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</row>
    <row r="9" spans="1:101" x14ac:dyDescent="0.15">
      <c r="A9" s="14">
        <f>IF(Гант!$B9="","",Гант!A9)</f>
        <v>3</v>
      </c>
      <c r="B9" s="10" t="str">
        <f>IF(Гант!B9="","",Гант!B9)</f>
        <v>Техническое задание</v>
      </c>
      <c r="C9" s="29" t="str">
        <f>IF(Гант!C9="","",Гант!C9)</f>
        <v/>
      </c>
      <c r="D9" s="29" t="str">
        <f>IF(Гант!D9="","",Гант!D9)</f>
        <v/>
      </c>
      <c r="E9" s="30">
        <f>Гант!E9</f>
        <v>46238</v>
      </c>
      <c r="F9" s="30">
        <f>Гант!F9</f>
        <v>46255</v>
      </c>
      <c r="G9" s="27">
        <f>Гант!G9</f>
        <v>18</v>
      </c>
      <c r="H9" s="31">
        <f>IF(Гант!$B9="","",Гант!H9)</f>
        <v>0</v>
      </c>
      <c r="I9" s="14" t="str">
        <f ca="1">Гант!I9</f>
        <v>В работе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</row>
    <row r="10" spans="1:101" x14ac:dyDescent="0.15">
      <c r="A10" s="14">
        <f>IF(Гант!$B10="","",Гант!A10)</f>
        <v>4</v>
      </c>
      <c r="B10" s="10" t="str">
        <f>IF(Гант!B10="","",Гант!B10)</f>
        <v>Согласование</v>
      </c>
      <c r="C10" s="29" t="str">
        <f>IF(Гант!C10="","",Гант!C10)</f>
        <v/>
      </c>
      <c r="D10" s="29" t="str">
        <f>IF(Гант!D10="","",Гант!D10)</f>
        <v/>
      </c>
      <c r="E10" s="30">
        <f>Гант!E10</f>
        <v>46208</v>
      </c>
      <c r="F10" s="30">
        <f>Гант!F10</f>
        <v>46237</v>
      </c>
      <c r="G10" s="27">
        <f>Гант!G10</f>
        <v>30</v>
      </c>
      <c r="H10" s="31">
        <f>IF(Гант!$B10="","",Гант!H10)</f>
        <v>0</v>
      </c>
      <c r="I10" s="14" t="str">
        <f ca="1">Гант!I10</f>
        <v>Просрочена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</row>
    <row r="11" spans="1:101" x14ac:dyDescent="0.15">
      <c r="A11" s="14" t="str">
        <f>IF(Гант!$B11="","",Гант!A11)</f>
        <v/>
      </c>
      <c r="B11" s="10" t="str">
        <f>IF(Гант!B11="","",Гант!B11)</f>
        <v/>
      </c>
      <c r="C11" s="29" t="str">
        <f>IF(Гант!C11="","",Гант!C11)</f>
        <v/>
      </c>
      <c r="D11" s="29" t="str">
        <f>IF(Гант!D11="","",Гант!D11)</f>
        <v/>
      </c>
      <c r="E11" s="30">
        <f>Гант!E11</f>
        <v>46240</v>
      </c>
      <c r="F11" s="30">
        <f>Гант!F11</f>
        <v>46244</v>
      </c>
      <c r="G11" s="27">
        <f>Гант!G11</f>
        <v>5</v>
      </c>
      <c r="H11" s="31" t="str">
        <f>IF(Гант!$B11="","",Гант!H11)</f>
        <v/>
      </c>
      <c r="I11" s="14" t="str">
        <f ca="1">Гант!I11</f>
        <v>Не начата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</row>
    <row r="12" spans="1:101" x14ac:dyDescent="0.15">
      <c r="A12" s="14" t="str">
        <f>IF(Гант!$B12="","",Гант!A12)</f>
        <v/>
      </c>
      <c r="B12" s="10" t="str">
        <f>IF(Гант!B12="","",Гант!B12)</f>
        <v/>
      </c>
      <c r="C12" s="29" t="str">
        <f>IF(Гант!C12="","",Гант!C12)</f>
        <v/>
      </c>
      <c r="D12" s="29" t="str">
        <f>IF(Гант!D12="","",Гант!D12)</f>
        <v/>
      </c>
      <c r="E12" s="30">
        <f>Гант!E12</f>
        <v>0</v>
      </c>
      <c r="F12" s="30">
        <f>Гант!F12</f>
        <v>0</v>
      </c>
      <c r="G12" s="27">
        <f>Гант!G12</f>
        <v>0</v>
      </c>
      <c r="H12" s="31" t="str">
        <f>IF(Гант!$B12="","",Гант!H12)</f>
        <v/>
      </c>
      <c r="I12" s="14" t="str">
        <f ca="1">Гант!I12</f>
        <v/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</row>
    <row r="13" spans="1:101" x14ac:dyDescent="0.15">
      <c r="A13" s="14" t="str">
        <f>IF(Гант!$B13="","",Гант!A13)</f>
        <v/>
      </c>
      <c r="B13" s="10" t="str">
        <f>IF(Гант!B13="","",Гант!B13)</f>
        <v/>
      </c>
      <c r="C13" s="29" t="str">
        <f>IF(Гант!C13="","",Гант!C13)</f>
        <v/>
      </c>
      <c r="D13" s="29" t="str">
        <f>IF(Гант!D13="","",Гант!D13)</f>
        <v/>
      </c>
      <c r="E13" s="30">
        <f>Гант!E13</f>
        <v>0</v>
      </c>
      <c r="F13" s="30">
        <f>Гант!F13</f>
        <v>0</v>
      </c>
      <c r="G13" s="27">
        <f>Гант!G13</f>
        <v>0</v>
      </c>
      <c r="H13" s="31" t="str">
        <f>IF(Гант!$B13="","",Гант!H13)</f>
        <v/>
      </c>
      <c r="I13" s="14" t="str">
        <f ca="1">Гант!I13</f>
        <v/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</row>
    <row r="14" spans="1:101" x14ac:dyDescent="0.15">
      <c r="A14" s="14" t="str">
        <f>IF(Гант!$B14="","",Гант!A14)</f>
        <v/>
      </c>
      <c r="B14" s="10" t="str">
        <f>IF(Гант!B14="","",Гант!B14)</f>
        <v/>
      </c>
      <c r="C14" s="29" t="str">
        <f>IF(Гант!C14="","",Гант!C14)</f>
        <v/>
      </c>
      <c r="D14" s="29" t="str">
        <f>IF(Гант!D14="","",Гант!D14)</f>
        <v/>
      </c>
      <c r="E14" s="30">
        <f>Гант!E14</f>
        <v>0</v>
      </c>
      <c r="F14" s="30">
        <f>Гант!F14</f>
        <v>0</v>
      </c>
      <c r="G14" s="27">
        <f>Гант!G14</f>
        <v>0</v>
      </c>
      <c r="H14" s="31" t="str">
        <f>IF(Гант!$B14="","",Гант!H14)</f>
        <v/>
      </c>
      <c r="I14" s="14" t="str">
        <f ca="1">Гант!I14</f>
        <v/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</row>
    <row r="15" spans="1:101" x14ac:dyDescent="0.15">
      <c r="A15" s="14" t="str">
        <f>IF(Гант!$B15="","",Гант!A15)</f>
        <v/>
      </c>
      <c r="B15" s="10" t="str">
        <f>IF(Гант!B15="","",Гант!B15)</f>
        <v/>
      </c>
      <c r="C15" s="29" t="str">
        <f>IF(Гант!C15="","",Гант!C15)</f>
        <v/>
      </c>
      <c r="D15" s="29" t="str">
        <f>IF(Гант!D15="","",Гант!D15)</f>
        <v/>
      </c>
      <c r="E15" s="30">
        <f>Гант!E15</f>
        <v>0</v>
      </c>
      <c r="F15" s="30">
        <f>Гант!F15</f>
        <v>0</v>
      </c>
      <c r="G15" s="27">
        <f>Гант!G15</f>
        <v>0</v>
      </c>
      <c r="H15" s="31" t="str">
        <f>IF(Гант!$B15="","",Гант!H15)</f>
        <v/>
      </c>
      <c r="I15" s="14" t="str">
        <f ca="1">Гант!I15</f>
        <v/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</row>
    <row r="16" spans="1:101" x14ac:dyDescent="0.15">
      <c r="A16" s="14" t="str">
        <f>IF(Гант!$B16="","",Гант!A16)</f>
        <v/>
      </c>
      <c r="B16" s="10" t="str">
        <f>IF(Гант!B16="","",Гант!B16)</f>
        <v/>
      </c>
      <c r="C16" s="29" t="str">
        <f>IF(Гант!C16="","",Гант!C16)</f>
        <v/>
      </c>
      <c r="D16" s="29" t="str">
        <f>IF(Гант!D16="","",Гант!D16)</f>
        <v/>
      </c>
      <c r="E16" s="30">
        <f>Гант!E16</f>
        <v>0</v>
      </c>
      <c r="F16" s="30">
        <f>Гант!F16</f>
        <v>0</v>
      </c>
      <c r="G16" s="27">
        <f>Гант!G16</f>
        <v>0</v>
      </c>
      <c r="H16" s="31" t="str">
        <f>IF(Гант!$B16="","",Гант!H16)</f>
        <v/>
      </c>
      <c r="I16" s="14" t="str">
        <f ca="1">Гант!I16</f>
        <v/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</row>
    <row r="17" spans="1:61" x14ac:dyDescent="0.15">
      <c r="A17" s="14" t="str">
        <f>IF(Гант!$B17="","",Гант!A17)</f>
        <v/>
      </c>
      <c r="B17" s="10" t="str">
        <f>IF(Гант!B17="","",Гант!B17)</f>
        <v/>
      </c>
      <c r="C17" s="29" t="str">
        <f>IF(Гант!C17="","",Гант!C17)</f>
        <v/>
      </c>
      <c r="D17" s="29" t="str">
        <f>IF(Гант!D17="","",Гант!D17)</f>
        <v/>
      </c>
      <c r="E17" s="30">
        <f>Гант!E17</f>
        <v>0</v>
      </c>
      <c r="F17" s="30">
        <f>Гант!F17</f>
        <v>0</v>
      </c>
      <c r="G17" s="27">
        <f>Гант!G17</f>
        <v>0</v>
      </c>
      <c r="H17" s="31" t="str">
        <f>IF(Гант!$B17="","",Гант!H17)</f>
        <v/>
      </c>
      <c r="I17" s="14" t="str">
        <f ca="1">Гант!I17</f>
        <v/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</row>
    <row r="18" spans="1:61" x14ac:dyDescent="0.15">
      <c r="A18" s="14" t="str">
        <f>IF(Гант!$B18="","",Гант!A18)</f>
        <v/>
      </c>
      <c r="B18" s="10" t="str">
        <f>IF(Гант!B18="","",Гант!B18)</f>
        <v/>
      </c>
      <c r="C18" s="29" t="str">
        <f>IF(Гант!C18="","",Гант!C18)</f>
        <v/>
      </c>
      <c r="D18" s="29" t="str">
        <f>IF(Гант!D18="","",Гант!D18)</f>
        <v/>
      </c>
      <c r="E18" s="30">
        <f>Гант!E18</f>
        <v>0</v>
      </c>
      <c r="F18" s="30">
        <f>Гант!F18</f>
        <v>0</v>
      </c>
      <c r="G18" s="27">
        <f>Гант!G18</f>
        <v>0</v>
      </c>
      <c r="H18" s="31" t="str">
        <f>IF(Гант!$B18="","",Гант!H18)</f>
        <v/>
      </c>
      <c r="I18" s="14" t="str">
        <f ca="1">Гант!I18</f>
        <v/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</row>
    <row r="19" spans="1:61" x14ac:dyDescent="0.15">
      <c r="A19" s="14" t="str">
        <f>IF(Гант!$B19="","",Гант!A19)</f>
        <v/>
      </c>
      <c r="B19" s="10" t="str">
        <f>IF(Гант!B19="","",Гант!B19)</f>
        <v/>
      </c>
      <c r="C19" s="29" t="str">
        <f>IF(Гант!C19="","",Гант!C19)</f>
        <v/>
      </c>
      <c r="D19" s="29" t="str">
        <f>IF(Гант!D19="","",Гант!D19)</f>
        <v/>
      </c>
      <c r="E19" s="30">
        <f>Гант!E19</f>
        <v>0</v>
      </c>
      <c r="F19" s="30">
        <f>Гант!F19</f>
        <v>0</v>
      </c>
      <c r="G19" s="27">
        <f>Гант!G19</f>
        <v>0</v>
      </c>
      <c r="H19" s="31" t="str">
        <f>IF(Гант!$B19="","",Гант!H19)</f>
        <v/>
      </c>
      <c r="I19" s="14" t="str">
        <f ca="1">Гант!I19</f>
        <v/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</row>
    <row r="20" spans="1:61" x14ac:dyDescent="0.15">
      <c r="A20" s="14" t="str">
        <f>IF(Гант!$B20="","",Гант!A20)</f>
        <v/>
      </c>
      <c r="B20" s="10" t="str">
        <f>IF(Гант!B20="","",Гант!B20)</f>
        <v/>
      </c>
      <c r="C20" s="29" t="str">
        <f>IF(Гант!C20="","",Гант!C20)</f>
        <v/>
      </c>
      <c r="D20" s="29" t="str">
        <f>IF(Гант!D20="","",Гант!D20)</f>
        <v/>
      </c>
      <c r="E20" s="30">
        <f>Гант!E20</f>
        <v>0</v>
      </c>
      <c r="F20" s="30">
        <f>Гант!F20</f>
        <v>0</v>
      </c>
      <c r="G20" s="27">
        <f>Гант!G20</f>
        <v>0</v>
      </c>
      <c r="H20" s="31" t="str">
        <f>IF(Гант!$B20="","",Гант!H20)</f>
        <v/>
      </c>
      <c r="I20" s="14" t="str">
        <f ca="1">Гант!I20</f>
        <v/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</row>
    <row r="21" spans="1:61" x14ac:dyDescent="0.15">
      <c r="A21" s="14" t="str">
        <f>IF(Гант!$B21="","",Гант!A21)</f>
        <v/>
      </c>
      <c r="B21" s="10" t="str">
        <f>IF(Гант!B21="","",Гант!B21)</f>
        <v/>
      </c>
      <c r="C21" s="29" t="str">
        <f>IF(Гант!C21="","",Гант!C21)</f>
        <v/>
      </c>
      <c r="D21" s="29" t="str">
        <f>IF(Гант!D21="","",Гант!D21)</f>
        <v/>
      </c>
      <c r="E21" s="30">
        <f>Гант!E21</f>
        <v>0</v>
      </c>
      <c r="F21" s="30">
        <f>Гант!F21</f>
        <v>0</v>
      </c>
      <c r="G21" s="27">
        <f>Гант!G21</f>
        <v>0</v>
      </c>
      <c r="H21" s="31" t="str">
        <f>IF(Гант!$B21="","",Гант!H21)</f>
        <v/>
      </c>
      <c r="I21" s="14" t="str">
        <f ca="1">Гант!I21</f>
        <v/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</row>
    <row r="22" spans="1:61" x14ac:dyDescent="0.15">
      <c r="A22" s="14" t="str">
        <f>IF(Гант!$B22="","",Гант!A22)</f>
        <v/>
      </c>
      <c r="B22" s="10" t="str">
        <f>IF(Гант!B22="","",Гант!B22)</f>
        <v/>
      </c>
      <c r="C22" s="29" t="str">
        <f>IF(Гант!C22="","",Гант!C22)</f>
        <v/>
      </c>
      <c r="D22" s="29" t="str">
        <f>IF(Гант!D22="","",Гант!D22)</f>
        <v/>
      </c>
      <c r="E22" s="30">
        <f>Гант!E22</f>
        <v>0</v>
      </c>
      <c r="F22" s="30">
        <f>Гант!F22</f>
        <v>0</v>
      </c>
      <c r="G22" s="27">
        <f>Гант!G22</f>
        <v>0</v>
      </c>
      <c r="H22" s="31" t="str">
        <f>IF(Гант!$B22="","",Гант!H22)</f>
        <v/>
      </c>
      <c r="I22" s="14" t="str">
        <f ca="1">Гант!I22</f>
        <v/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</row>
    <row r="23" spans="1:61" x14ac:dyDescent="0.15">
      <c r="A23" s="14" t="str">
        <f>IF(Гант!$B23="","",Гант!A23)</f>
        <v/>
      </c>
      <c r="B23" s="10" t="str">
        <f>IF(Гант!B23="","",Гант!B23)</f>
        <v/>
      </c>
      <c r="C23" s="29" t="str">
        <f>IF(Гант!C23="","",Гант!C23)</f>
        <v/>
      </c>
      <c r="D23" s="29" t="str">
        <f>IF(Гант!D23="","",Гант!D23)</f>
        <v/>
      </c>
      <c r="E23" s="30">
        <f>Гант!E23</f>
        <v>0</v>
      </c>
      <c r="F23" s="30">
        <f>Гант!F23</f>
        <v>0</v>
      </c>
      <c r="G23" s="27">
        <f>Гант!G23</f>
        <v>0</v>
      </c>
      <c r="H23" s="31" t="str">
        <f>IF(Гант!$B23="","",Гант!H23)</f>
        <v/>
      </c>
      <c r="I23" s="14" t="str">
        <f ca="1">Гант!I23</f>
        <v/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</row>
    <row r="24" spans="1:61" x14ac:dyDescent="0.15">
      <c r="A24" s="14" t="str">
        <f>IF(Гант!$B24="","",Гант!A24)</f>
        <v/>
      </c>
      <c r="B24" s="10" t="str">
        <f>IF(Гант!B24="","",Гант!B24)</f>
        <v/>
      </c>
      <c r="C24" s="29" t="str">
        <f>IF(Гант!C24="","",Гант!C24)</f>
        <v/>
      </c>
      <c r="D24" s="29" t="str">
        <f>IF(Гант!D24="","",Гант!D24)</f>
        <v/>
      </c>
      <c r="E24" s="30">
        <f>Гант!E24</f>
        <v>0</v>
      </c>
      <c r="F24" s="30">
        <f>Гант!F24</f>
        <v>0</v>
      </c>
      <c r="G24" s="27">
        <f>Гант!G24</f>
        <v>0</v>
      </c>
      <c r="H24" s="31" t="str">
        <f>IF(Гант!$B24="","",Гант!H24)</f>
        <v/>
      </c>
      <c r="I24" s="14" t="str">
        <f ca="1">Гант!I24</f>
        <v/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</row>
    <row r="25" spans="1:61" x14ac:dyDescent="0.15">
      <c r="A25" s="14" t="str">
        <f>IF(Гант!$B25="","",Гант!A25)</f>
        <v/>
      </c>
      <c r="B25" s="10" t="str">
        <f>IF(Гант!B25="","",Гант!B25)</f>
        <v/>
      </c>
      <c r="C25" s="29" t="str">
        <f>IF(Гант!C25="","",Гант!C25)</f>
        <v/>
      </c>
      <c r="D25" s="29" t="str">
        <f>IF(Гант!D25="","",Гант!D25)</f>
        <v/>
      </c>
      <c r="E25" s="30">
        <f>Гант!E25</f>
        <v>0</v>
      </c>
      <c r="F25" s="30">
        <f>Гант!F25</f>
        <v>0</v>
      </c>
      <c r="G25" s="27">
        <f>Гант!G25</f>
        <v>0</v>
      </c>
      <c r="H25" s="31" t="str">
        <f>IF(Гант!$B25="","",Гант!H25)</f>
        <v/>
      </c>
      <c r="I25" s="14" t="str">
        <f ca="1">Гант!I25</f>
        <v/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</row>
    <row r="26" spans="1:61" x14ac:dyDescent="0.15">
      <c r="A26" s="14" t="str">
        <f>IF(Гант!$B26="","",Гант!A26)</f>
        <v/>
      </c>
      <c r="B26" s="10" t="str">
        <f>IF(Гант!B26="","",Гант!B26)</f>
        <v/>
      </c>
      <c r="C26" s="29" t="str">
        <f>IF(Гант!C26="","",Гант!C26)</f>
        <v/>
      </c>
      <c r="D26" s="29" t="str">
        <f>IF(Гант!D26="","",Гант!D26)</f>
        <v/>
      </c>
      <c r="E26" s="30">
        <f>Гант!E26</f>
        <v>0</v>
      </c>
      <c r="F26" s="30">
        <f>Гант!F26</f>
        <v>0</v>
      </c>
      <c r="G26" s="27">
        <f>Гант!G26</f>
        <v>0</v>
      </c>
      <c r="H26" s="31" t="str">
        <f>IF(Гант!$B26="","",Гант!H26)</f>
        <v/>
      </c>
      <c r="I26" s="14" t="str">
        <f ca="1">Гант!I26</f>
        <v/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</row>
    <row r="27" spans="1:61" x14ac:dyDescent="0.15">
      <c r="A27" s="14" t="str">
        <f>IF(Гант!$B27="","",Гант!A27)</f>
        <v/>
      </c>
      <c r="B27" s="10" t="str">
        <f>IF(Гант!B27="","",Гант!B27)</f>
        <v/>
      </c>
      <c r="C27" s="29" t="str">
        <f>IF(Гант!C27="","",Гант!C27)</f>
        <v/>
      </c>
      <c r="D27" s="29" t="str">
        <f>IF(Гант!D27="","",Гант!D27)</f>
        <v/>
      </c>
      <c r="E27" s="30">
        <f>Гант!E27</f>
        <v>0</v>
      </c>
      <c r="F27" s="30">
        <f>Гант!F27</f>
        <v>0</v>
      </c>
      <c r="G27" s="27">
        <f>Гант!G27</f>
        <v>0</v>
      </c>
      <c r="H27" s="31" t="str">
        <f>IF(Гант!$B27="","",Гант!H27)</f>
        <v/>
      </c>
      <c r="I27" s="14" t="str">
        <f ca="1">Гант!I27</f>
        <v/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</row>
    <row r="28" spans="1:61" x14ac:dyDescent="0.15">
      <c r="A28" s="14" t="str">
        <f>IF(Гант!$B28="","",Гант!A28)</f>
        <v/>
      </c>
      <c r="B28" s="10" t="str">
        <f>IF(Гант!B28="","",Гант!B28)</f>
        <v/>
      </c>
      <c r="C28" s="29" t="str">
        <f>IF(Гант!C28="","",Гант!C28)</f>
        <v/>
      </c>
      <c r="D28" s="29" t="str">
        <f>IF(Гант!D28="","",Гант!D28)</f>
        <v/>
      </c>
      <c r="E28" s="30">
        <f>Гант!E28</f>
        <v>0</v>
      </c>
      <c r="F28" s="30">
        <f>Гант!F28</f>
        <v>0</v>
      </c>
      <c r="G28" s="27">
        <f>Гант!G28</f>
        <v>0</v>
      </c>
      <c r="H28" s="31" t="str">
        <f>IF(Гант!$B28="","",Гант!H28)</f>
        <v/>
      </c>
      <c r="I28" s="14" t="str">
        <f ca="1">Гант!I28</f>
        <v/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</row>
    <row r="29" spans="1:61" x14ac:dyDescent="0.15">
      <c r="A29" s="14" t="str">
        <f>IF(Гант!$B29="","",Гант!A29)</f>
        <v/>
      </c>
      <c r="B29" s="10" t="str">
        <f>IF(Гант!B29="","",Гант!B29)</f>
        <v/>
      </c>
      <c r="C29" s="29" t="str">
        <f>IF(Гант!C29="","",Гант!C29)</f>
        <v/>
      </c>
      <c r="D29" s="29" t="str">
        <f>IF(Гант!D29="","",Гант!D29)</f>
        <v/>
      </c>
      <c r="E29" s="30">
        <f>Гант!E29</f>
        <v>0</v>
      </c>
      <c r="F29" s="30">
        <f>Гант!F29</f>
        <v>0</v>
      </c>
      <c r="G29" s="27">
        <f>Гант!G29</f>
        <v>0</v>
      </c>
      <c r="H29" s="31" t="str">
        <f>IF(Гант!$B29="","",Гант!H29)</f>
        <v/>
      </c>
      <c r="I29" s="14" t="str">
        <f ca="1">Гант!I29</f>
        <v/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</row>
    <row r="30" spans="1:61" x14ac:dyDescent="0.15">
      <c r="A30" s="14" t="str">
        <f>IF(Гант!$B30="","",Гант!A30)</f>
        <v/>
      </c>
      <c r="B30" s="10" t="str">
        <f>IF(Гант!B30="","",Гант!B30)</f>
        <v/>
      </c>
      <c r="C30" s="29" t="str">
        <f>IF(Гант!C30="","",Гант!C30)</f>
        <v/>
      </c>
      <c r="D30" s="29" t="str">
        <f>IF(Гант!D30="","",Гант!D30)</f>
        <v/>
      </c>
      <c r="E30" s="30">
        <f>Гант!E30</f>
        <v>0</v>
      </c>
      <c r="F30" s="30">
        <f>Гант!F30</f>
        <v>0</v>
      </c>
      <c r="G30" s="27">
        <f>Гант!G30</f>
        <v>0</v>
      </c>
      <c r="H30" s="31" t="str">
        <f>IF(Гант!$B30="","",Гант!H30)</f>
        <v/>
      </c>
      <c r="I30" s="14" t="str">
        <f ca="1">Гант!I30</f>
        <v/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</row>
    <row r="31" spans="1:61" x14ac:dyDescent="0.15">
      <c r="A31" s="14" t="str">
        <f>IF(Гант!$B31="","",Гант!A31)</f>
        <v/>
      </c>
      <c r="B31" s="10" t="str">
        <f>IF(Гант!B31="","",Гант!B31)</f>
        <v/>
      </c>
      <c r="C31" s="29" t="str">
        <f>IF(Гант!C31="","",Гант!C31)</f>
        <v/>
      </c>
      <c r="D31" s="29" t="str">
        <f>IF(Гант!D31="","",Гант!D31)</f>
        <v/>
      </c>
      <c r="E31" s="30">
        <f>Гант!E31</f>
        <v>0</v>
      </c>
      <c r="F31" s="30">
        <f>Гант!F31</f>
        <v>0</v>
      </c>
      <c r="G31" s="27">
        <f>Гант!G31</f>
        <v>0</v>
      </c>
      <c r="H31" s="31" t="str">
        <f>IF(Гант!$B31="","",Гант!H31)</f>
        <v/>
      </c>
      <c r="I31" s="14" t="str">
        <f ca="1">Гант!I31</f>
        <v/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</row>
    <row r="32" spans="1:61" x14ac:dyDescent="0.15">
      <c r="A32" s="14" t="str">
        <f>IF(Гант!$B32="","",Гант!A32)</f>
        <v/>
      </c>
      <c r="B32" s="10" t="str">
        <f>IF(Гант!B32="","",Гант!B32)</f>
        <v/>
      </c>
      <c r="C32" s="29" t="str">
        <f>IF(Гант!C32="","",Гант!C32)</f>
        <v/>
      </c>
      <c r="D32" s="29" t="str">
        <f>IF(Гант!D32="","",Гант!D32)</f>
        <v/>
      </c>
      <c r="E32" s="30">
        <f>Гант!E32</f>
        <v>0</v>
      </c>
      <c r="F32" s="30">
        <f>Гант!F32</f>
        <v>0</v>
      </c>
      <c r="G32" s="27">
        <f>Гант!G32</f>
        <v>0</v>
      </c>
      <c r="H32" s="31" t="str">
        <f>IF(Гант!$B32="","",Гант!H32)</f>
        <v/>
      </c>
      <c r="I32" s="14" t="str">
        <f ca="1">Гант!I32</f>
        <v/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</row>
    <row r="33" spans="1:61" x14ac:dyDescent="0.15">
      <c r="A33" s="14" t="str">
        <f>IF(Гант!$B33="","",Гант!A33)</f>
        <v/>
      </c>
      <c r="B33" s="10" t="str">
        <f>IF(Гант!B33="","",Гант!B33)</f>
        <v/>
      </c>
      <c r="C33" s="29" t="str">
        <f>IF(Гант!C33="","",Гант!C33)</f>
        <v/>
      </c>
      <c r="D33" s="29" t="str">
        <f>IF(Гант!D33="","",Гант!D33)</f>
        <v/>
      </c>
      <c r="E33" s="30">
        <f>Гант!E33</f>
        <v>0</v>
      </c>
      <c r="F33" s="30">
        <f>Гант!F33</f>
        <v>0</v>
      </c>
      <c r="G33" s="27">
        <f>Гант!G33</f>
        <v>0</v>
      </c>
      <c r="H33" s="31" t="str">
        <f>IF(Гант!$B33="","",Гант!H33)</f>
        <v/>
      </c>
      <c r="I33" s="14" t="str">
        <f ca="1">Гант!I33</f>
        <v/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</row>
    <row r="34" spans="1:61" x14ac:dyDescent="0.15">
      <c r="A34" s="14" t="str">
        <f>IF(Гант!$B34="","",Гант!A34)</f>
        <v/>
      </c>
      <c r="B34" s="10" t="str">
        <f>IF(Гант!B34="","",Гант!B34)</f>
        <v/>
      </c>
      <c r="C34" s="29" t="str">
        <f>IF(Гант!C34="","",Гант!C34)</f>
        <v/>
      </c>
      <c r="D34" s="29" t="str">
        <f>IF(Гант!D34="","",Гант!D34)</f>
        <v/>
      </c>
      <c r="E34" s="30">
        <f>Гант!E34</f>
        <v>0</v>
      </c>
      <c r="F34" s="30">
        <f>Гант!F34</f>
        <v>0</v>
      </c>
      <c r="G34" s="27">
        <f>Гант!G34</f>
        <v>0</v>
      </c>
      <c r="H34" s="31" t="str">
        <f>IF(Гант!$B34="","",Гант!H34)</f>
        <v/>
      </c>
      <c r="I34" s="14" t="str">
        <f ca="1">Гант!I34</f>
        <v/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</row>
    <row r="35" spans="1:61" x14ac:dyDescent="0.15">
      <c r="A35" s="14" t="str">
        <f>IF(Гант!$B35="","",Гант!A35)</f>
        <v/>
      </c>
      <c r="B35" s="10" t="str">
        <f>IF(Гант!B35="","",Гант!B35)</f>
        <v/>
      </c>
      <c r="C35" s="29" t="str">
        <f>IF(Гант!C35="","",Гант!C35)</f>
        <v/>
      </c>
      <c r="D35" s="29" t="str">
        <f>IF(Гант!D35="","",Гант!D35)</f>
        <v/>
      </c>
      <c r="E35" s="30">
        <f>Гант!E35</f>
        <v>0</v>
      </c>
      <c r="F35" s="30">
        <f>Гант!F35</f>
        <v>0</v>
      </c>
      <c r="G35" s="27">
        <f>Гант!G35</f>
        <v>0</v>
      </c>
      <c r="H35" s="31" t="str">
        <f>IF(Гант!$B35="","",Гант!H35)</f>
        <v/>
      </c>
      <c r="I35" s="14" t="str">
        <f ca="1">Гант!I35</f>
        <v/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</row>
    <row r="36" spans="1:61" x14ac:dyDescent="0.15">
      <c r="A36" s="14" t="str">
        <f>IF(Гант!$B36="","",Гант!A36)</f>
        <v/>
      </c>
      <c r="B36" s="10" t="str">
        <f>IF(Гант!B36="","",Гант!B36)</f>
        <v/>
      </c>
      <c r="C36" s="29" t="str">
        <f>IF(Гант!C36="","",Гант!C36)</f>
        <v/>
      </c>
      <c r="D36" s="29" t="str">
        <f>IF(Гант!D36="","",Гант!D36)</f>
        <v/>
      </c>
      <c r="E36" s="30">
        <f>Гант!E36</f>
        <v>0</v>
      </c>
      <c r="F36" s="30">
        <f>Гант!F36</f>
        <v>0</v>
      </c>
      <c r="G36" s="27">
        <f>Гант!G36</f>
        <v>0</v>
      </c>
      <c r="H36" s="31" t="str">
        <f>IF(Гант!$B36="","",Гант!H36)</f>
        <v/>
      </c>
      <c r="I36" s="14" t="str">
        <f ca="1">Гант!I36</f>
        <v/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</row>
    <row r="37" spans="1:61" x14ac:dyDescent="0.15">
      <c r="A37" s="14" t="str">
        <f>IF(Гант!$B37="","",Гант!A37)</f>
        <v/>
      </c>
      <c r="B37" s="10" t="str">
        <f>IF(Гант!B37="","",Гант!B37)</f>
        <v/>
      </c>
      <c r="C37" s="29" t="str">
        <f>IF(Гант!C37="","",Гант!C37)</f>
        <v/>
      </c>
      <c r="D37" s="29" t="str">
        <f>IF(Гант!D37="","",Гант!D37)</f>
        <v/>
      </c>
      <c r="E37" s="30">
        <f>Гант!E37</f>
        <v>0</v>
      </c>
      <c r="F37" s="30">
        <f>Гант!F37</f>
        <v>0</v>
      </c>
      <c r="G37" s="27">
        <f>Гант!G37</f>
        <v>0</v>
      </c>
      <c r="H37" s="31" t="str">
        <f>IF(Гант!$B37="","",Гант!H37)</f>
        <v/>
      </c>
      <c r="I37" s="14" t="str">
        <f ca="1">Гант!I37</f>
        <v/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</row>
    <row r="38" spans="1:61" x14ac:dyDescent="0.15">
      <c r="A38" s="14" t="str">
        <f>IF(Гант!$B38="","",Гант!A38)</f>
        <v/>
      </c>
      <c r="B38" s="10" t="str">
        <f>IF(Гант!B38="","",Гант!B38)</f>
        <v/>
      </c>
      <c r="C38" s="29" t="str">
        <f>IF(Гант!C38="","",Гант!C38)</f>
        <v/>
      </c>
      <c r="D38" s="29" t="str">
        <f>IF(Гант!D38="","",Гант!D38)</f>
        <v/>
      </c>
      <c r="E38" s="30">
        <f>Гант!E38</f>
        <v>0</v>
      </c>
      <c r="F38" s="30">
        <f>Гант!F38</f>
        <v>0</v>
      </c>
      <c r="G38" s="27">
        <f>Гант!G38</f>
        <v>0</v>
      </c>
      <c r="H38" s="31" t="str">
        <f>IF(Гант!$B38="","",Гант!H38)</f>
        <v/>
      </c>
      <c r="I38" s="14" t="str">
        <f ca="1">Гант!I38</f>
        <v/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</row>
    <row r="39" spans="1:61" x14ac:dyDescent="0.15">
      <c r="A39" s="14" t="str">
        <f>IF(Гант!$B39="","",Гант!A39)</f>
        <v/>
      </c>
      <c r="B39" s="10" t="str">
        <f>IF(Гант!B39="","",Гант!B39)</f>
        <v/>
      </c>
      <c r="C39" s="29" t="str">
        <f>IF(Гант!C39="","",Гант!C39)</f>
        <v/>
      </c>
      <c r="D39" s="29" t="str">
        <f>IF(Гант!D39="","",Гант!D39)</f>
        <v/>
      </c>
      <c r="E39" s="30">
        <f>Гант!E39</f>
        <v>0</v>
      </c>
      <c r="F39" s="30">
        <f>Гант!F39</f>
        <v>0</v>
      </c>
      <c r="G39" s="27">
        <f>Гант!G39</f>
        <v>0</v>
      </c>
      <c r="H39" s="31" t="str">
        <f>IF(Гант!$B39="","",Гант!H39)</f>
        <v/>
      </c>
      <c r="I39" s="14" t="str">
        <f ca="1">Гант!I39</f>
        <v/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</row>
    <row r="40" spans="1:61" x14ac:dyDescent="0.15">
      <c r="A40" s="14" t="str">
        <f>IF(Гант!$B40="","",Гант!A40)</f>
        <v/>
      </c>
      <c r="B40" s="10" t="str">
        <f>IF(Гант!B40="","",Гант!B40)</f>
        <v/>
      </c>
      <c r="C40" s="29" t="str">
        <f>IF(Гант!C40="","",Гант!C40)</f>
        <v/>
      </c>
      <c r="D40" s="29" t="str">
        <f>IF(Гант!D40="","",Гант!D40)</f>
        <v/>
      </c>
      <c r="E40" s="30">
        <f>Гант!E40</f>
        <v>0</v>
      </c>
      <c r="F40" s="30">
        <f>Гант!F40</f>
        <v>0</v>
      </c>
      <c r="G40" s="27">
        <f>Гант!G40</f>
        <v>0</v>
      </c>
      <c r="H40" s="31" t="str">
        <f>IF(Гант!$B40="","",Гант!H40)</f>
        <v/>
      </c>
      <c r="I40" s="14" t="str">
        <f ca="1">Гант!I40</f>
        <v/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</row>
    <row r="41" spans="1:61" x14ac:dyDescent="0.15">
      <c r="A41" s="14" t="str">
        <f>IF(Гант!$B41="","",Гант!A41)</f>
        <v/>
      </c>
      <c r="B41" s="10" t="str">
        <f>IF(Гант!B41="","",Гант!B41)</f>
        <v/>
      </c>
      <c r="C41" s="29" t="str">
        <f>IF(Гант!C41="","",Гант!C41)</f>
        <v/>
      </c>
      <c r="D41" s="29" t="str">
        <f>IF(Гант!D41="","",Гант!D41)</f>
        <v/>
      </c>
      <c r="E41" s="30">
        <f>Гант!E41</f>
        <v>0</v>
      </c>
      <c r="F41" s="30">
        <f>Гант!F41</f>
        <v>0</v>
      </c>
      <c r="G41" s="27">
        <f>Гант!G41</f>
        <v>0</v>
      </c>
      <c r="H41" s="31" t="str">
        <f>IF(Гант!$B41="","",Гант!H41)</f>
        <v/>
      </c>
      <c r="I41" s="14" t="str">
        <f ca="1">Гант!I41</f>
        <v/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</row>
    <row r="42" spans="1:61" x14ac:dyDescent="0.15">
      <c r="A42" s="14" t="str">
        <f>IF(Гант!$B42="","",Гант!A42)</f>
        <v/>
      </c>
      <c r="B42" s="10" t="str">
        <f>IF(Гант!B42="","",Гант!B42)</f>
        <v/>
      </c>
      <c r="C42" s="29" t="str">
        <f>IF(Гант!C42="","",Гант!C42)</f>
        <v/>
      </c>
      <c r="D42" s="29" t="str">
        <f>IF(Гант!D42="","",Гант!D42)</f>
        <v/>
      </c>
      <c r="E42" s="30">
        <f>Гант!E42</f>
        <v>0</v>
      </c>
      <c r="F42" s="30">
        <f>Гант!F42</f>
        <v>0</v>
      </c>
      <c r="G42" s="27">
        <f>Гант!G42</f>
        <v>0</v>
      </c>
      <c r="H42" s="31" t="str">
        <f>IF(Гант!$B42="","",Гант!H42)</f>
        <v/>
      </c>
      <c r="I42" s="14" t="str">
        <f ca="1">Гант!I42</f>
        <v/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</row>
    <row r="43" spans="1:61" x14ac:dyDescent="0.15">
      <c r="A43" s="14" t="str">
        <f>IF(Гант!$B43="","",Гант!A43)</f>
        <v/>
      </c>
      <c r="B43" s="10" t="str">
        <f>IF(Гант!B43="","",Гант!B43)</f>
        <v/>
      </c>
      <c r="C43" s="29" t="str">
        <f>IF(Гант!C43="","",Гант!C43)</f>
        <v/>
      </c>
      <c r="D43" s="29" t="str">
        <f>IF(Гант!D43="","",Гант!D43)</f>
        <v/>
      </c>
      <c r="E43" s="30">
        <f>Гант!E43</f>
        <v>0</v>
      </c>
      <c r="F43" s="30">
        <f>Гант!F43</f>
        <v>0</v>
      </c>
      <c r="G43" s="27">
        <f>Гант!G43</f>
        <v>0</v>
      </c>
      <c r="H43" s="31" t="str">
        <f>IF(Гант!$B43="","",Гант!H43)</f>
        <v/>
      </c>
      <c r="I43" s="14" t="str">
        <f ca="1">Гант!I43</f>
        <v/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</row>
    <row r="44" spans="1:61" x14ac:dyDescent="0.15">
      <c r="A44" s="14" t="str">
        <f>IF(Гант!$B44="","",Гант!A44)</f>
        <v/>
      </c>
      <c r="B44" s="10" t="str">
        <f>IF(Гант!B44="","",Гант!B44)</f>
        <v/>
      </c>
      <c r="C44" s="29" t="str">
        <f>IF(Гант!C44="","",Гант!C44)</f>
        <v/>
      </c>
      <c r="D44" s="29" t="str">
        <f>IF(Гант!D44="","",Гант!D44)</f>
        <v/>
      </c>
      <c r="E44" s="30">
        <f>Гант!E44</f>
        <v>0</v>
      </c>
      <c r="F44" s="30">
        <f>Гант!F44</f>
        <v>0</v>
      </c>
      <c r="G44" s="27">
        <f>Гант!G44</f>
        <v>0</v>
      </c>
      <c r="H44" s="31" t="str">
        <f>IF(Гант!$B44="","",Гант!H44)</f>
        <v/>
      </c>
      <c r="I44" s="14" t="str">
        <f ca="1">Гант!I44</f>
        <v/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</row>
    <row r="45" spans="1:61" x14ac:dyDescent="0.15">
      <c r="A45" s="14" t="str">
        <f>IF(Гант!$B45="","",Гант!A45)</f>
        <v/>
      </c>
      <c r="B45" s="10" t="str">
        <f>IF(Гант!B45="","",Гант!B45)</f>
        <v/>
      </c>
      <c r="C45" s="29" t="str">
        <f>IF(Гант!C45="","",Гант!C45)</f>
        <v/>
      </c>
      <c r="D45" s="29" t="str">
        <f>IF(Гант!D45="","",Гант!D45)</f>
        <v/>
      </c>
      <c r="E45" s="30">
        <f>Гант!E45</f>
        <v>0</v>
      </c>
      <c r="F45" s="30">
        <f>Гант!F45</f>
        <v>0</v>
      </c>
      <c r="G45" s="27">
        <f>Гант!G45</f>
        <v>0</v>
      </c>
      <c r="H45" s="31" t="str">
        <f>IF(Гант!$B45="","",Гант!H45)</f>
        <v/>
      </c>
      <c r="I45" s="14" t="str">
        <f ca="1">Гант!I45</f>
        <v/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</row>
    <row r="46" spans="1:61" x14ac:dyDescent="0.15">
      <c r="A46" s="14" t="str">
        <f>IF(Гант!$B46="","",Гант!A46)</f>
        <v/>
      </c>
      <c r="B46" s="10" t="str">
        <f>IF(Гант!B46="","",Гант!B46)</f>
        <v/>
      </c>
      <c r="C46" s="29" t="str">
        <f>IF(Гант!C46="","",Гант!C46)</f>
        <v/>
      </c>
      <c r="D46" s="29" t="str">
        <f>IF(Гант!D46="","",Гант!D46)</f>
        <v/>
      </c>
      <c r="E46" s="30">
        <f>Гант!E46</f>
        <v>0</v>
      </c>
      <c r="F46" s="30">
        <f>Гант!F46</f>
        <v>0</v>
      </c>
      <c r="G46" s="27">
        <f>Гант!G46</f>
        <v>0</v>
      </c>
      <c r="H46" s="31" t="str">
        <f>IF(Гант!$B46="","",Гант!H46)</f>
        <v/>
      </c>
      <c r="I46" s="14" t="str">
        <f ca="1">Гант!I46</f>
        <v/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</row>
    <row r="47" spans="1:61" x14ac:dyDescent="0.15">
      <c r="A47" s="14" t="str">
        <f>IF(Гант!$B47="","",Гант!A47)</f>
        <v/>
      </c>
      <c r="B47" s="10" t="str">
        <f>IF(Гант!B47="","",Гант!B47)</f>
        <v/>
      </c>
      <c r="C47" s="29" t="str">
        <f>IF(Гант!C47="","",Гант!C47)</f>
        <v/>
      </c>
      <c r="D47" s="29" t="str">
        <f>IF(Гант!D47="","",Гант!D47)</f>
        <v/>
      </c>
      <c r="E47" s="30">
        <f>Гант!E47</f>
        <v>0</v>
      </c>
      <c r="F47" s="30">
        <f>Гант!F47</f>
        <v>0</v>
      </c>
      <c r="G47" s="27">
        <f>Гант!G47</f>
        <v>0</v>
      </c>
      <c r="H47" s="31" t="str">
        <f>IF(Гант!$B47="","",Гант!H47)</f>
        <v/>
      </c>
      <c r="I47" s="14" t="str">
        <f ca="1">Гант!I47</f>
        <v/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</row>
    <row r="48" spans="1:61" x14ac:dyDescent="0.15">
      <c r="A48" s="14" t="str">
        <f>IF(Гант!$B48="","",Гант!A48)</f>
        <v/>
      </c>
      <c r="B48" s="10" t="str">
        <f>IF(Гант!B48="","",Гант!B48)</f>
        <v/>
      </c>
      <c r="C48" s="29" t="str">
        <f>IF(Гант!C48="","",Гант!C48)</f>
        <v/>
      </c>
      <c r="D48" s="29" t="str">
        <f>IF(Гант!D48="","",Гант!D48)</f>
        <v/>
      </c>
      <c r="E48" s="30">
        <f>Гант!E48</f>
        <v>0</v>
      </c>
      <c r="F48" s="30">
        <f>Гант!F48</f>
        <v>0</v>
      </c>
      <c r="G48" s="27">
        <f>Гант!G48</f>
        <v>0</v>
      </c>
      <c r="H48" s="31" t="str">
        <f>IF(Гант!$B48="","",Гант!H48)</f>
        <v/>
      </c>
      <c r="I48" s="14" t="str">
        <f ca="1">Гант!I48</f>
        <v/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</row>
    <row r="49" spans="1:61" x14ac:dyDescent="0.15">
      <c r="A49" s="14" t="str">
        <f>IF(Гант!$B49="","",Гант!A49)</f>
        <v/>
      </c>
      <c r="B49" s="10" t="str">
        <f>IF(Гант!B49="","",Гант!B49)</f>
        <v/>
      </c>
      <c r="C49" s="29" t="str">
        <f>IF(Гант!C49="","",Гант!C49)</f>
        <v/>
      </c>
      <c r="D49" s="29" t="str">
        <f>IF(Гант!D49="","",Гант!D49)</f>
        <v/>
      </c>
      <c r="E49" s="30">
        <f>Гант!E49</f>
        <v>0</v>
      </c>
      <c r="F49" s="30">
        <f>Гант!F49</f>
        <v>0</v>
      </c>
      <c r="G49" s="27">
        <f>Гант!G49</f>
        <v>0</v>
      </c>
      <c r="H49" s="31" t="str">
        <f>IF(Гант!$B49="","",Гант!H49)</f>
        <v/>
      </c>
      <c r="I49" s="14" t="str">
        <f ca="1">Гант!I49</f>
        <v/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</row>
    <row r="50" spans="1:61" x14ac:dyDescent="0.15">
      <c r="A50" s="14" t="str">
        <f>IF(Гант!$B50="","",Гант!A50)</f>
        <v/>
      </c>
      <c r="B50" s="10" t="str">
        <f>IF(Гант!B50="","",Гант!B50)</f>
        <v/>
      </c>
      <c r="C50" s="29" t="str">
        <f>IF(Гант!C50="","",Гант!C50)</f>
        <v/>
      </c>
      <c r="D50" s="29" t="str">
        <f>IF(Гант!D50="","",Гант!D50)</f>
        <v/>
      </c>
      <c r="E50" s="30">
        <f>Гант!E50</f>
        <v>0</v>
      </c>
      <c r="F50" s="30">
        <f>Гант!F50</f>
        <v>0</v>
      </c>
      <c r="G50" s="27">
        <f>Гант!G50</f>
        <v>0</v>
      </c>
      <c r="H50" s="31" t="str">
        <f>IF(Гант!$B50="","",Гант!H50)</f>
        <v/>
      </c>
      <c r="I50" s="14" t="str">
        <f ca="1">Гант!I50</f>
        <v/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</row>
    <row r="51" spans="1:61" x14ac:dyDescent="0.15">
      <c r="A51" s="14" t="str">
        <f>IF(Гант!$B51="","",Гант!A51)</f>
        <v/>
      </c>
      <c r="B51" s="10" t="str">
        <f>IF(Гант!B51="","",Гант!B51)</f>
        <v/>
      </c>
      <c r="C51" s="29" t="str">
        <f>IF(Гант!C51="","",Гант!C51)</f>
        <v/>
      </c>
      <c r="D51" s="29" t="str">
        <f>IF(Гант!D51="","",Гант!D51)</f>
        <v/>
      </c>
      <c r="E51" s="30">
        <f>Гант!E51</f>
        <v>0</v>
      </c>
      <c r="F51" s="30">
        <f>Гант!F51</f>
        <v>0</v>
      </c>
      <c r="G51" s="27">
        <f>Гант!G51</f>
        <v>0</v>
      </c>
      <c r="H51" s="31" t="str">
        <f>IF(Гант!$B51="","",Гант!H51)</f>
        <v/>
      </c>
      <c r="I51" s="14" t="str">
        <f ca="1">Гант!I51</f>
        <v/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</row>
    <row r="52" spans="1:61" x14ac:dyDescent="0.15">
      <c r="A52" s="14" t="str">
        <f>IF(Гант!$B52="","",Гант!A52)</f>
        <v/>
      </c>
      <c r="B52" s="10" t="str">
        <f>IF(Гант!B52="","",Гант!B52)</f>
        <v/>
      </c>
      <c r="C52" s="29" t="str">
        <f>IF(Гант!C52="","",Гант!C52)</f>
        <v/>
      </c>
      <c r="D52" s="29" t="str">
        <f>IF(Гант!D52="","",Гант!D52)</f>
        <v/>
      </c>
      <c r="E52" s="30">
        <f>Гант!E52</f>
        <v>0</v>
      </c>
      <c r="F52" s="30">
        <f>Гант!F52</f>
        <v>0</v>
      </c>
      <c r="G52" s="27">
        <f>Гант!G52</f>
        <v>0</v>
      </c>
      <c r="H52" s="31" t="str">
        <f>IF(Гант!$B52="","",Гант!H52)</f>
        <v/>
      </c>
      <c r="I52" s="14" t="str">
        <f ca="1">Гант!I52</f>
        <v/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</row>
    <row r="53" spans="1:61" x14ac:dyDescent="0.15">
      <c r="A53" s="14" t="str">
        <f>IF(Гант!$B53="","",Гант!A53)</f>
        <v/>
      </c>
      <c r="B53" s="10" t="str">
        <f>IF(Гант!B53="","",Гант!B53)</f>
        <v/>
      </c>
      <c r="C53" s="29" t="str">
        <f>IF(Гант!C53="","",Гант!C53)</f>
        <v/>
      </c>
      <c r="D53" s="29" t="str">
        <f>IF(Гант!D53="","",Гант!D53)</f>
        <v/>
      </c>
      <c r="E53" s="30">
        <f>Гант!E53</f>
        <v>0</v>
      </c>
      <c r="F53" s="30">
        <f>Гант!F53</f>
        <v>0</v>
      </c>
      <c r="G53" s="27">
        <f>Гант!G53</f>
        <v>0</v>
      </c>
      <c r="H53" s="31" t="str">
        <f>IF(Гант!$B53="","",Гант!H53)</f>
        <v/>
      </c>
      <c r="I53" s="14" t="str">
        <f ca="1">Гант!I53</f>
        <v/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</row>
    <row r="54" spans="1:61" x14ac:dyDescent="0.15">
      <c r="A54" s="14" t="str">
        <f>IF(Гант!$B54="","",Гант!A54)</f>
        <v/>
      </c>
      <c r="B54" s="10" t="str">
        <f>IF(Гант!B54="","",Гант!B54)</f>
        <v/>
      </c>
      <c r="C54" s="29" t="str">
        <f>IF(Гант!C54="","",Гант!C54)</f>
        <v/>
      </c>
      <c r="D54" s="29" t="str">
        <f>IF(Гант!D54="","",Гант!D54)</f>
        <v/>
      </c>
      <c r="E54" s="30">
        <f>Гант!E54</f>
        <v>0</v>
      </c>
      <c r="F54" s="30">
        <f>Гант!F54</f>
        <v>0</v>
      </c>
      <c r="G54" s="27">
        <f>Гант!G54</f>
        <v>0</v>
      </c>
      <c r="H54" s="31" t="str">
        <f>IF(Гант!$B54="","",Гант!H54)</f>
        <v/>
      </c>
      <c r="I54" s="14" t="str">
        <f ca="1">Гант!I54</f>
        <v/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</row>
    <row r="55" spans="1:61" x14ac:dyDescent="0.15">
      <c r="A55" s="14" t="str">
        <f>IF(Гант!$B55="","",Гант!A55)</f>
        <v/>
      </c>
      <c r="B55" s="10" t="str">
        <f>IF(Гант!B55="","",Гант!B55)</f>
        <v/>
      </c>
      <c r="C55" s="29" t="str">
        <f>IF(Гант!C55="","",Гант!C55)</f>
        <v/>
      </c>
      <c r="D55" s="29" t="str">
        <f>IF(Гант!D55="","",Гант!D55)</f>
        <v/>
      </c>
      <c r="E55" s="30">
        <f>Гант!E55</f>
        <v>0</v>
      </c>
      <c r="F55" s="30">
        <f>Гант!F55</f>
        <v>0</v>
      </c>
      <c r="G55" s="27">
        <f>Гант!G55</f>
        <v>0</v>
      </c>
      <c r="H55" s="31" t="str">
        <f>IF(Гант!$B55="","",Гант!H55)</f>
        <v/>
      </c>
      <c r="I55" s="14" t="str">
        <f ca="1">Гант!I55</f>
        <v/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</row>
    <row r="56" spans="1:61" x14ac:dyDescent="0.15">
      <c r="A56" s="14" t="str">
        <f>IF(Гант!$B56="","",Гант!A56)</f>
        <v/>
      </c>
      <c r="B56" s="10" t="str">
        <f>IF(Гант!B56="","",Гант!B56)</f>
        <v/>
      </c>
      <c r="C56" s="29" t="str">
        <f>IF(Гант!C56="","",Гант!C56)</f>
        <v/>
      </c>
      <c r="D56" s="29" t="str">
        <f>IF(Гант!D56="","",Гант!D56)</f>
        <v/>
      </c>
      <c r="E56" s="30">
        <f>Гант!E56</f>
        <v>0</v>
      </c>
      <c r="F56" s="30">
        <f>Гант!F56</f>
        <v>0</v>
      </c>
      <c r="G56" s="27">
        <f>Гант!G56</f>
        <v>0</v>
      </c>
      <c r="H56" s="31" t="str">
        <f>IF(Гант!$B56="","",Гант!H56)</f>
        <v/>
      </c>
      <c r="I56" s="14" t="str">
        <f ca="1">Гант!I56</f>
        <v/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</row>
  </sheetData>
  <autoFilter ref="A6:I56" xr:uid="{10CD54F7-C46B-F74E-BA0C-972EF63ECA16}">
    <sortState xmlns:xlrd2="http://schemas.microsoft.com/office/spreadsheetml/2017/richdata2" ref="A7:I56">
      <sortCondition ref="B6:B56"/>
    </sortState>
  </autoFilter>
  <mergeCells count="2">
    <mergeCell ref="A1:F1"/>
    <mergeCell ref="H1:I1"/>
  </mergeCells>
  <conditionalFormatting sqref="I7:I56">
    <cfRule type="expression" dxfId="16" priority="2">
      <formula>$I7="Не начата"</formula>
    </cfRule>
    <cfRule type="expression" dxfId="15" priority="3">
      <formula>$I7="В работе"</formula>
    </cfRule>
    <cfRule type="expression" dxfId="14" priority="4">
      <formula>$I7="Просрочена"</formula>
    </cfRule>
    <cfRule type="expression" dxfId="13" priority="5">
      <formula>$I7="Готово"</formula>
    </cfRule>
  </conditionalFormatting>
  <conditionalFormatting sqref="J7:CW56">
    <cfRule type="expression" dxfId="12" priority="1" stopIfTrue="1">
      <formula>AND($E7&gt;0,$F7&gt;0,$H7&lt;1,$F7&lt;TODAY(),J$6&lt;=$F7,J$6&gt;=$E7,J$6&gt;$E7+($F7-$E7+1)*$H7-1)</formula>
    </cfRule>
    <cfRule type="expression" dxfId="11" priority="6" stopIfTrue="1">
      <formula>AND($E7&gt;0,$F7&gt;0,($F7-$E7+1)*$H7&gt;=1,J$6&lt;=$E7+($F7-$E7+1)*$H7-1,J$6&gt;=$E7)</formula>
    </cfRule>
    <cfRule type="expression" dxfId="10" priority="7" stopIfTrue="1">
      <formula>AND($E7&gt;0,$F7&gt;0,J$6&lt;=$F7,J$6&gt;=$E7)</formula>
    </cfRule>
    <cfRule type="expression" dxfId="9" priority="8">
      <formula>J$6=TODAY()</formula>
    </cfRule>
    <cfRule type="expression" dxfId="8" priority="9">
      <formula>WEEKDAY(I$6,2)&gt;5</formula>
    </cfRule>
  </conditionalFormatting>
  <pageMargins left="0.7" right="0.7" top="0.75" bottom="0.75" header="0.3" footer="0.3"/>
  <ignoredErrors>
    <ignoredError xmlns:x16r3="http://schemas.microsoft.com/office/spreadsheetml/2018/08/main" sqref="E13:F56" x16r3:misleadingForma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8022669C-BC78-3745-A0A6-B35882A092B5}">
          <x14:formula1>
            <xm:f>Настройки!$C$5:$C$24</xm:f>
          </x14:formula1>
          <xm:sqref>C7:C56</xm:sqref>
        </x14:dataValidation>
        <x14:dataValidation type="list" allowBlank="1" showInputMessage="1" xr:uid="{CBBECD71-0EC8-5541-899E-BA56043A7347}">
          <x14:formula1>
            <xm:f>Настройки!$B$5:$B$24</xm:f>
          </x14:formula1>
          <xm:sqref>D7:D56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82B33-F323-5E49-9107-E37D60C5369D}">
  <dimension ref="A1:AG56"/>
  <sheetViews>
    <sheetView zoomScale="115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E40" sqref="E40"/>
    </sheetView>
  </sheetViews>
  <sheetFormatPr baseColWidth="10" defaultRowHeight="13" x14ac:dyDescent="0.15"/>
  <cols>
    <col min="1" max="1" width="14" style="15" customWidth="1"/>
    <col min="2" max="2" width="21.33203125" style="2" customWidth="1"/>
    <col min="3" max="3" width="17" style="2" customWidth="1"/>
    <col min="4" max="4" width="17.33203125" style="2" customWidth="1"/>
    <col min="5" max="5" width="15.33203125" style="15" customWidth="1"/>
    <col min="6" max="6" width="14.33203125" style="15" customWidth="1"/>
    <col min="7" max="7" width="10.83203125" style="15"/>
    <col min="8" max="8" width="12.5" style="15" customWidth="1"/>
    <col min="9" max="9" width="15.33203125" style="15" customWidth="1"/>
    <col min="10" max="33" width="7.33203125" style="33" customWidth="1"/>
    <col min="34" max="16384" width="10.83203125" style="2"/>
  </cols>
  <sheetData>
    <row r="1" spans="1:33" ht="18" x14ac:dyDescent="0.2">
      <c r="A1" s="62" t="s">
        <v>20</v>
      </c>
      <c r="B1" s="63"/>
      <c r="C1" s="63"/>
      <c r="D1" s="63"/>
      <c r="E1" s="63"/>
      <c r="F1" s="63"/>
      <c r="G1" s="1" t="s">
        <v>21</v>
      </c>
      <c r="H1" s="64">
        <f ca="1">TODAY()</f>
        <v>46239</v>
      </c>
      <c r="I1" s="64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</row>
    <row r="2" spans="1:33" s="11" customFormat="1" x14ac:dyDescent="0.15">
      <c r="A2" s="13" t="s">
        <v>12</v>
      </c>
      <c r="B2" s="11" t="s">
        <v>13</v>
      </c>
      <c r="C2" s="11" t="s">
        <v>14</v>
      </c>
      <c r="D2" s="11" t="s">
        <v>15</v>
      </c>
      <c r="E2" s="13" t="s">
        <v>16</v>
      </c>
      <c r="F2" s="13" t="s">
        <v>17</v>
      </c>
      <c r="G2" s="13" t="s">
        <v>7</v>
      </c>
      <c r="H2" s="13" t="s">
        <v>18</v>
      </c>
      <c r="I2" s="13" t="s">
        <v>19</v>
      </c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</row>
    <row r="3" spans="1:33" x14ac:dyDescent="0.15">
      <c r="A3" s="24">
        <v>46223</v>
      </c>
      <c r="B3" s="25">
        <f>Гант!B3</f>
        <v>4</v>
      </c>
      <c r="C3" s="25">
        <f ca="1">Гант!C3</f>
        <v>1</v>
      </c>
      <c r="D3" s="25">
        <f ca="1">Гант!D3</f>
        <v>2</v>
      </c>
      <c r="E3" s="25">
        <f ca="1">Гант!E3</f>
        <v>1</v>
      </c>
      <c r="F3" s="53">
        <f ca="1">Гант!F3</f>
        <v>1</v>
      </c>
      <c r="G3" s="28">
        <f>Гант!G3</f>
        <v>0.24464285714285716</v>
      </c>
      <c r="H3" s="26">
        <f>Гант!H3</f>
        <v>46208</v>
      </c>
      <c r="I3" s="26">
        <f>Гант!I3</f>
        <v>46255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</row>
    <row r="4" spans="1:33" x14ac:dyDescent="0.15">
      <c r="A4" s="49"/>
      <c r="B4" s="50"/>
      <c r="C4" s="50"/>
      <c r="D4" s="50"/>
      <c r="E4" s="49"/>
      <c r="F4" s="49"/>
      <c r="G4" s="49"/>
      <c r="H4" s="49"/>
      <c r="I4" s="49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</row>
    <row r="5" spans="1:33" x14ac:dyDescent="0.15">
      <c r="A5" s="49"/>
      <c r="B5" s="50"/>
      <c r="C5" s="50"/>
      <c r="D5" s="50"/>
      <c r="E5" s="49"/>
      <c r="F5" s="49"/>
      <c r="G5" s="49"/>
      <c r="H5" s="49"/>
      <c r="I5" s="49"/>
      <c r="J5" s="43" t="str">
        <f>CHOOSE(MONTH(J6),"Янв","Фев","Мар","Апр","Май","Июн","Июл","Авг","Сен","Окт","Ноя","Дек")</f>
        <v>Июл</v>
      </c>
      <c r="K5" s="43" t="str">
        <f t="shared" ref="K5:AG5" si="0">CHOOSE(MONTH(K6),"Янв","Фев","Мар","Апр","Май","Июн","Июл","Авг","Сен","Окт","Ноя","Дек")</f>
        <v>Авг</v>
      </c>
      <c r="L5" s="43" t="str">
        <f t="shared" si="0"/>
        <v>Сен</v>
      </c>
      <c r="M5" s="43" t="str">
        <f t="shared" si="0"/>
        <v>Окт</v>
      </c>
      <c r="N5" s="43" t="str">
        <f t="shared" si="0"/>
        <v>Ноя</v>
      </c>
      <c r="O5" s="43" t="str">
        <f t="shared" si="0"/>
        <v>Дек</v>
      </c>
      <c r="P5" s="43" t="str">
        <f t="shared" si="0"/>
        <v>Янв</v>
      </c>
      <c r="Q5" s="43" t="str">
        <f t="shared" si="0"/>
        <v>Фев</v>
      </c>
      <c r="R5" s="43" t="str">
        <f t="shared" si="0"/>
        <v>Мар</v>
      </c>
      <c r="S5" s="43" t="str">
        <f t="shared" si="0"/>
        <v>Апр</v>
      </c>
      <c r="T5" s="43" t="str">
        <f t="shared" si="0"/>
        <v>Май</v>
      </c>
      <c r="U5" s="43" t="str">
        <f t="shared" si="0"/>
        <v>Июн</v>
      </c>
      <c r="V5" s="43" t="str">
        <f t="shared" si="0"/>
        <v>Июл</v>
      </c>
      <c r="W5" s="43" t="str">
        <f t="shared" si="0"/>
        <v>Авг</v>
      </c>
      <c r="X5" s="43" t="str">
        <f t="shared" si="0"/>
        <v>Сен</v>
      </c>
      <c r="Y5" s="43" t="str">
        <f t="shared" si="0"/>
        <v>Окт</v>
      </c>
      <c r="Z5" s="43" t="str">
        <f t="shared" si="0"/>
        <v>Ноя</v>
      </c>
      <c r="AA5" s="43" t="str">
        <f t="shared" si="0"/>
        <v>Дек</v>
      </c>
      <c r="AB5" s="43" t="str">
        <f t="shared" si="0"/>
        <v>Янв</v>
      </c>
      <c r="AC5" s="43" t="str">
        <f t="shared" si="0"/>
        <v>Фев</v>
      </c>
      <c r="AD5" s="43" t="str">
        <f t="shared" si="0"/>
        <v>Мар</v>
      </c>
      <c r="AE5" s="43" t="str">
        <f t="shared" si="0"/>
        <v>Апр</v>
      </c>
      <c r="AF5" s="43" t="str">
        <f t="shared" si="0"/>
        <v>Май</v>
      </c>
      <c r="AG5" s="43" t="str">
        <f t="shared" si="0"/>
        <v>Июн</v>
      </c>
    </row>
    <row r="6" spans="1:33" ht="14" x14ac:dyDescent="0.15">
      <c r="A6" s="48" t="s">
        <v>0</v>
      </c>
      <c r="B6" s="48" t="s">
        <v>1</v>
      </c>
      <c r="C6" s="48" t="s">
        <v>2</v>
      </c>
      <c r="D6" s="48" t="s">
        <v>3</v>
      </c>
      <c r="E6" s="48" t="s">
        <v>4</v>
      </c>
      <c r="F6" s="48" t="s">
        <v>5</v>
      </c>
      <c r="G6" s="48" t="s">
        <v>6</v>
      </c>
      <c r="H6" s="48" t="s">
        <v>7</v>
      </c>
      <c r="I6" s="48" t="s">
        <v>8</v>
      </c>
      <c r="J6" s="51">
        <f>DATE(YEAR($A$3),MONTH($A$3),1)</f>
        <v>46204</v>
      </c>
      <c r="K6" s="51">
        <f>DATE(YEAR(J6),MONTH(J6)+1,1)</f>
        <v>46235</v>
      </c>
      <c r="L6" s="51">
        <f t="shared" ref="L6:AG6" si="1">DATE(YEAR(K6),MONTH(K6)+1,1)</f>
        <v>46266</v>
      </c>
      <c r="M6" s="51">
        <f t="shared" si="1"/>
        <v>46296</v>
      </c>
      <c r="N6" s="51">
        <f t="shared" si="1"/>
        <v>46327</v>
      </c>
      <c r="O6" s="51">
        <f t="shared" si="1"/>
        <v>46357</v>
      </c>
      <c r="P6" s="51">
        <f t="shared" si="1"/>
        <v>46388</v>
      </c>
      <c r="Q6" s="51">
        <f t="shared" si="1"/>
        <v>46419</v>
      </c>
      <c r="R6" s="51">
        <f t="shared" si="1"/>
        <v>46447</v>
      </c>
      <c r="S6" s="51">
        <f t="shared" si="1"/>
        <v>46478</v>
      </c>
      <c r="T6" s="51">
        <f t="shared" si="1"/>
        <v>46508</v>
      </c>
      <c r="U6" s="51">
        <f t="shared" si="1"/>
        <v>46539</v>
      </c>
      <c r="V6" s="51">
        <f t="shared" si="1"/>
        <v>46569</v>
      </c>
      <c r="W6" s="51">
        <f t="shared" si="1"/>
        <v>46600</v>
      </c>
      <c r="X6" s="51">
        <f t="shared" si="1"/>
        <v>46631</v>
      </c>
      <c r="Y6" s="51">
        <f t="shared" si="1"/>
        <v>46661</v>
      </c>
      <c r="Z6" s="51">
        <f t="shared" si="1"/>
        <v>46692</v>
      </c>
      <c r="AA6" s="51">
        <f t="shared" si="1"/>
        <v>46722</v>
      </c>
      <c r="AB6" s="51">
        <f t="shared" si="1"/>
        <v>46753</v>
      </c>
      <c r="AC6" s="51">
        <f t="shared" si="1"/>
        <v>46784</v>
      </c>
      <c r="AD6" s="51">
        <f t="shared" si="1"/>
        <v>46813</v>
      </c>
      <c r="AE6" s="51">
        <f t="shared" si="1"/>
        <v>46844</v>
      </c>
      <c r="AF6" s="51">
        <f t="shared" si="1"/>
        <v>46874</v>
      </c>
      <c r="AG6" s="51">
        <f t="shared" si="1"/>
        <v>46905</v>
      </c>
    </row>
    <row r="7" spans="1:33" x14ac:dyDescent="0.15">
      <c r="A7" s="14">
        <f>IF(Гант!$B7="","",Гант!A7)</f>
        <v>1</v>
      </c>
      <c r="B7" s="10" t="str">
        <f>IF(Гант!B7="","",Гант!B7)</f>
        <v>Анализ рынка</v>
      </c>
      <c r="C7" s="29" t="str">
        <f>IF(Гант!C7="","",Гант!C7)</f>
        <v/>
      </c>
      <c r="D7" s="29" t="str">
        <f>IF(Гант!D7="","",Гант!D7)</f>
        <v/>
      </c>
      <c r="E7" s="30">
        <f>Гант!E7</f>
        <v>46230</v>
      </c>
      <c r="F7" s="30">
        <f>Гант!F7</f>
        <v>46248</v>
      </c>
      <c r="G7" s="27">
        <f>Гант!G7</f>
        <v>19</v>
      </c>
      <c r="H7" s="31">
        <f>IF(Гант!$B7="","",Гант!H7)</f>
        <v>0.45</v>
      </c>
      <c r="I7" s="14" t="str">
        <f ca="1">Гант!I7</f>
        <v>В работе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x14ac:dyDescent="0.15">
      <c r="A8" s="14">
        <f>IF(Гант!$B8="","",Гант!A8)</f>
        <v>2</v>
      </c>
      <c r="B8" s="10" t="str">
        <f>IF(Гант!B8="","",Гант!B8)</f>
        <v>Сбор требований</v>
      </c>
      <c r="C8" s="29" t="str">
        <f>IF(Гант!C8="","",Гант!C8)</f>
        <v/>
      </c>
      <c r="D8" s="29" t="str">
        <f>IF(Гант!D8="","",Гант!D8)</f>
        <v/>
      </c>
      <c r="E8" s="30">
        <f>Гант!E8</f>
        <v>46223</v>
      </c>
      <c r="F8" s="30">
        <f>Гант!F8</f>
        <v>46234</v>
      </c>
      <c r="G8" s="27">
        <f>Гант!G8</f>
        <v>12</v>
      </c>
      <c r="H8" s="31">
        <f>IF(Гант!$B8="","",Гант!H8)</f>
        <v>1</v>
      </c>
      <c r="I8" s="14" t="str">
        <f ca="1">Гант!I8</f>
        <v>Готово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</row>
    <row r="9" spans="1:33" x14ac:dyDescent="0.15">
      <c r="A9" s="14">
        <f>IF(Гант!$B9="","",Гант!A9)</f>
        <v>3</v>
      </c>
      <c r="B9" s="10" t="str">
        <f>IF(Гант!B9="","",Гант!B9)</f>
        <v>Техническое задание</v>
      </c>
      <c r="C9" s="29" t="str">
        <f>IF(Гант!C9="","",Гант!C9)</f>
        <v/>
      </c>
      <c r="D9" s="29" t="str">
        <f>IF(Гант!D9="","",Гант!D9)</f>
        <v/>
      </c>
      <c r="E9" s="30">
        <f>Гант!E9</f>
        <v>46238</v>
      </c>
      <c r="F9" s="30">
        <f>Гант!F9</f>
        <v>46255</v>
      </c>
      <c r="G9" s="27">
        <f>Гант!G9</f>
        <v>18</v>
      </c>
      <c r="H9" s="31">
        <f>IF(Гант!$B9="","",Гант!H9)</f>
        <v>0</v>
      </c>
      <c r="I9" s="14" t="str">
        <f ca="1">Гант!I9</f>
        <v>В работе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</row>
    <row r="10" spans="1:33" x14ac:dyDescent="0.15">
      <c r="A10" s="14">
        <f>IF(Гант!$B10="","",Гант!A10)</f>
        <v>4</v>
      </c>
      <c r="B10" s="10" t="str">
        <f>IF(Гант!B10="","",Гант!B10)</f>
        <v>Согласование</v>
      </c>
      <c r="C10" s="29" t="str">
        <f>IF(Гант!C10="","",Гант!C10)</f>
        <v/>
      </c>
      <c r="D10" s="29" t="str">
        <f>IF(Гант!D10="","",Гант!D10)</f>
        <v/>
      </c>
      <c r="E10" s="30">
        <f>Гант!E10</f>
        <v>46208</v>
      </c>
      <c r="F10" s="30">
        <f>Гант!F10</f>
        <v>46237</v>
      </c>
      <c r="G10" s="27">
        <f>Гант!G10</f>
        <v>30</v>
      </c>
      <c r="H10" s="31">
        <f>IF(Гант!$B10="","",Гант!H10)</f>
        <v>0</v>
      </c>
      <c r="I10" s="14" t="str">
        <f ca="1">Гант!I10</f>
        <v>Просрочена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1" spans="1:33" x14ac:dyDescent="0.15">
      <c r="A11" s="14" t="str">
        <f>IF(Гант!$B11="","",Гант!A11)</f>
        <v/>
      </c>
      <c r="B11" s="10" t="str">
        <f>IF(Гант!B11="","",Гант!B11)</f>
        <v/>
      </c>
      <c r="C11" s="29" t="str">
        <f>IF(Гант!C11="","",Гант!C11)</f>
        <v/>
      </c>
      <c r="D11" s="29" t="str">
        <f>IF(Гант!D11="","",Гант!D11)</f>
        <v/>
      </c>
      <c r="E11" s="30">
        <f>Гант!E11</f>
        <v>46240</v>
      </c>
      <c r="F11" s="30">
        <f>Гант!F11</f>
        <v>46244</v>
      </c>
      <c r="G11" s="27">
        <f>Гант!G11</f>
        <v>5</v>
      </c>
      <c r="H11" s="31" t="str">
        <f>IF(Гант!$B11="","",Гант!H11)</f>
        <v/>
      </c>
      <c r="I11" s="14" t="str">
        <f ca="1">Гант!I11</f>
        <v>Не начата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</row>
    <row r="12" spans="1:33" x14ac:dyDescent="0.15">
      <c r="A12" s="14" t="str">
        <f>IF(Гант!$B12="","",Гант!A12)</f>
        <v/>
      </c>
      <c r="B12" s="10" t="str">
        <f>IF(Гант!B12="","",Гант!B12)</f>
        <v/>
      </c>
      <c r="C12" s="29" t="str">
        <f>IF(Гант!C12="","",Гант!C12)</f>
        <v/>
      </c>
      <c r="D12" s="29" t="str">
        <f>IF(Гант!D12="","",Гант!D12)</f>
        <v/>
      </c>
      <c r="E12" s="30">
        <f>Гант!E12</f>
        <v>0</v>
      </c>
      <c r="F12" s="30">
        <f>Гант!F12</f>
        <v>0</v>
      </c>
      <c r="G12" s="27">
        <f>Гант!G12</f>
        <v>0</v>
      </c>
      <c r="H12" s="31" t="str">
        <f>IF(Гант!$B12="","",Гант!H12)</f>
        <v/>
      </c>
      <c r="I12" s="14" t="str">
        <f ca="1">Гант!I12</f>
        <v/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</row>
    <row r="13" spans="1:33" x14ac:dyDescent="0.15">
      <c r="A13" s="14" t="str">
        <f>IF(Гант!$B13="","",Гант!A13)</f>
        <v/>
      </c>
      <c r="B13" s="10" t="str">
        <f>IF(Гант!B13="","",Гант!B13)</f>
        <v/>
      </c>
      <c r="C13" s="29" t="str">
        <f>IF(Гант!C13="","",Гант!C13)</f>
        <v/>
      </c>
      <c r="D13" s="29" t="str">
        <f>IF(Гант!D13="","",Гант!D13)</f>
        <v/>
      </c>
      <c r="E13" s="30">
        <f>Гант!E13</f>
        <v>0</v>
      </c>
      <c r="F13" s="30">
        <f>Гант!F13</f>
        <v>0</v>
      </c>
      <c r="G13" s="27">
        <f>Гант!G13</f>
        <v>0</v>
      </c>
      <c r="H13" s="31" t="str">
        <f>IF(Гант!$B13="","",Гант!H13)</f>
        <v/>
      </c>
      <c r="I13" s="14" t="str">
        <f ca="1">Гант!I13</f>
        <v/>
      </c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</row>
    <row r="14" spans="1:33" x14ac:dyDescent="0.15">
      <c r="A14" s="14" t="str">
        <f>IF(Гант!$B14="","",Гант!A14)</f>
        <v/>
      </c>
      <c r="B14" s="10" t="str">
        <f>IF(Гант!B14="","",Гант!B14)</f>
        <v/>
      </c>
      <c r="C14" s="29" t="str">
        <f>IF(Гант!C14="","",Гант!C14)</f>
        <v/>
      </c>
      <c r="D14" s="29" t="str">
        <f>IF(Гант!D14="","",Гант!D14)</f>
        <v/>
      </c>
      <c r="E14" s="30">
        <f>Гант!E14</f>
        <v>0</v>
      </c>
      <c r="F14" s="30">
        <f>Гант!F14</f>
        <v>0</v>
      </c>
      <c r="G14" s="27">
        <f>Гант!G14</f>
        <v>0</v>
      </c>
      <c r="H14" s="31" t="str">
        <f>IF(Гант!$B14="","",Гант!H14)</f>
        <v/>
      </c>
      <c r="I14" s="14" t="str">
        <f ca="1">Гант!I14</f>
        <v/>
      </c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</row>
    <row r="15" spans="1:33" x14ac:dyDescent="0.15">
      <c r="A15" s="14" t="str">
        <f>IF(Гант!$B15="","",Гант!A15)</f>
        <v/>
      </c>
      <c r="B15" s="10" t="str">
        <f>IF(Гант!B15="","",Гант!B15)</f>
        <v/>
      </c>
      <c r="C15" s="29" t="str">
        <f>IF(Гант!C15="","",Гант!C15)</f>
        <v/>
      </c>
      <c r="D15" s="29" t="str">
        <f>IF(Гант!D15="","",Гант!D15)</f>
        <v/>
      </c>
      <c r="E15" s="30">
        <f>Гант!E15</f>
        <v>0</v>
      </c>
      <c r="F15" s="30">
        <f>Гант!F15</f>
        <v>0</v>
      </c>
      <c r="G15" s="27">
        <f>Гант!G15</f>
        <v>0</v>
      </c>
      <c r="H15" s="31" t="str">
        <f>IF(Гант!$B15="","",Гант!H15)</f>
        <v/>
      </c>
      <c r="I15" s="14" t="str">
        <f ca="1">Гант!I15</f>
        <v/>
      </c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</row>
    <row r="16" spans="1:33" x14ac:dyDescent="0.15">
      <c r="A16" s="14" t="str">
        <f>IF(Гант!$B16="","",Гант!A16)</f>
        <v/>
      </c>
      <c r="B16" s="10" t="str">
        <f>IF(Гант!B16="","",Гант!B16)</f>
        <v/>
      </c>
      <c r="C16" s="29" t="str">
        <f>IF(Гант!C16="","",Гант!C16)</f>
        <v/>
      </c>
      <c r="D16" s="29" t="str">
        <f>IF(Гант!D16="","",Гант!D16)</f>
        <v/>
      </c>
      <c r="E16" s="30">
        <f>Гант!E16</f>
        <v>0</v>
      </c>
      <c r="F16" s="30">
        <f>Гант!F16</f>
        <v>0</v>
      </c>
      <c r="G16" s="27">
        <f>Гант!G16</f>
        <v>0</v>
      </c>
      <c r="H16" s="31" t="str">
        <f>IF(Гант!$B16="","",Гант!H16)</f>
        <v/>
      </c>
      <c r="I16" s="14" t="str">
        <f ca="1">Гант!I16</f>
        <v/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</row>
    <row r="17" spans="1:33" x14ac:dyDescent="0.15">
      <c r="A17" s="14" t="str">
        <f>IF(Гант!$B17="","",Гант!A17)</f>
        <v/>
      </c>
      <c r="B17" s="10" t="str">
        <f>IF(Гант!B17="","",Гант!B17)</f>
        <v/>
      </c>
      <c r="C17" s="29" t="str">
        <f>IF(Гант!C17="","",Гант!C17)</f>
        <v/>
      </c>
      <c r="D17" s="29" t="str">
        <f>IF(Гант!D17="","",Гант!D17)</f>
        <v/>
      </c>
      <c r="E17" s="30">
        <f>Гант!E17</f>
        <v>0</v>
      </c>
      <c r="F17" s="30">
        <f>Гант!F17</f>
        <v>0</v>
      </c>
      <c r="G17" s="27">
        <f>Гант!G17</f>
        <v>0</v>
      </c>
      <c r="H17" s="31" t="str">
        <f>IF(Гант!$B17="","",Гант!H17)</f>
        <v/>
      </c>
      <c r="I17" s="14" t="str">
        <f ca="1">Гант!I17</f>
        <v/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x14ac:dyDescent="0.15">
      <c r="A18" s="14" t="str">
        <f>IF(Гант!$B18="","",Гант!A18)</f>
        <v/>
      </c>
      <c r="B18" s="10" t="str">
        <f>IF(Гант!B18="","",Гант!B18)</f>
        <v/>
      </c>
      <c r="C18" s="29" t="str">
        <f>IF(Гант!C18="","",Гант!C18)</f>
        <v/>
      </c>
      <c r="D18" s="29" t="str">
        <f>IF(Гант!D18="","",Гант!D18)</f>
        <v/>
      </c>
      <c r="E18" s="30">
        <f>Гант!E18</f>
        <v>0</v>
      </c>
      <c r="F18" s="30">
        <f>Гант!F18</f>
        <v>0</v>
      </c>
      <c r="G18" s="27">
        <f>Гант!G18</f>
        <v>0</v>
      </c>
      <c r="H18" s="31" t="str">
        <f>IF(Гант!$B18="","",Гант!H18)</f>
        <v/>
      </c>
      <c r="I18" s="14" t="str">
        <f ca="1">Гант!I18</f>
        <v/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  <row r="19" spans="1:33" x14ac:dyDescent="0.15">
      <c r="A19" s="14" t="str">
        <f>IF(Гант!$B19="","",Гант!A19)</f>
        <v/>
      </c>
      <c r="B19" s="10" t="str">
        <f>IF(Гант!B19="","",Гант!B19)</f>
        <v/>
      </c>
      <c r="C19" s="29" t="str">
        <f>IF(Гант!C19="","",Гант!C19)</f>
        <v/>
      </c>
      <c r="D19" s="29" t="str">
        <f>IF(Гант!D19="","",Гант!D19)</f>
        <v/>
      </c>
      <c r="E19" s="30">
        <f>Гант!E19</f>
        <v>0</v>
      </c>
      <c r="F19" s="30">
        <f>Гант!F19</f>
        <v>0</v>
      </c>
      <c r="G19" s="27">
        <f>Гант!G19</f>
        <v>0</v>
      </c>
      <c r="H19" s="31" t="str">
        <f>IF(Гант!$B19="","",Гант!H19)</f>
        <v/>
      </c>
      <c r="I19" s="14" t="str">
        <f ca="1">Гант!I19</f>
        <v/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</row>
    <row r="20" spans="1:33" x14ac:dyDescent="0.15">
      <c r="A20" s="14" t="str">
        <f>IF(Гант!$B20="","",Гант!A20)</f>
        <v/>
      </c>
      <c r="B20" s="10" t="str">
        <f>IF(Гант!B20="","",Гант!B20)</f>
        <v/>
      </c>
      <c r="C20" s="29" t="str">
        <f>IF(Гант!C20="","",Гант!C20)</f>
        <v/>
      </c>
      <c r="D20" s="29" t="str">
        <f>IF(Гант!D20="","",Гант!D20)</f>
        <v/>
      </c>
      <c r="E20" s="30">
        <f>Гант!E20</f>
        <v>0</v>
      </c>
      <c r="F20" s="30">
        <f>Гант!F20</f>
        <v>0</v>
      </c>
      <c r="G20" s="27">
        <f>Гант!G20</f>
        <v>0</v>
      </c>
      <c r="H20" s="31" t="str">
        <f>IF(Гант!$B20="","",Гант!H20)</f>
        <v/>
      </c>
      <c r="I20" s="14" t="str">
        <f ca="1">Гант!I20</f>
        <v/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</row>
    <row r="21" spans="1:33" x14ac:dyDescent="0.15">
      <c r="A21" s="14" t="str">
        <f>IF(Гант!$B21="","",Гант!A21)</f>
        <v/>
      </c>
      <c r="B21" s="10" t="str">
        <f>IF(Гант!B21="","",Гант!B21)</f>
        <v/>
      </c>
      <c r="C21" s="29" t="str">
        <f>IF(Гант!C21="","",Гант!C21)</f>
        <v/>
      </c>
      <c r="D21" s="29" t="str">
        <f>IF(Гант!D21="","",Гант!D21)</f>
        <v/>
      </c>
      <c r="E21" s="30">
        <f>Гант!E21</f>
        <v>0</v>
      </c>
      <c r="F21" s="30">
        <f>Гант!F21</f>
        <v>0</v>
      </c>
      <c r="G21" s="27">
        <f>Гант!G21</f>
        <v>0</v>
      </c>
      <c r="H21" s="31" t="str">
        <f>IF(Гант!$B21="","",Гант!H21)</f>
        <v/>
      </c>
      <c r="I21" s="14" t="str">
        <f ca="1">Гант!I21</f>
        <v/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</row>
    <row r="22" spans="1:33" x14ac:dyDescent="0.15">
      <c r="A22" s="14" t="str">
        <f>IF(Гант!$B22="","",Гант!A22)</f>
        <v/>
      </c>
      <c r="B22" s="10" t="str">
        <f>IF(Гант!B22="","",Гант!B22)</f>
        <v/>
      </c>
      <c r="C22" s="29" t="str">
        <f>IF(Гант!C22="","",Гант!C22)</f>
        <v/>
      </c>
      <c r="D22" s="29" t="str">
        <f>IF(Гант!D22="","",Гант!D22)</f>
        <v/>
      </c>
      <c r="E22" s="30">
        <f>Гант!E22</f>
        <v>0</v>
      </c>
      <c r="F22" s="30">
        <f>Гант!F22</f>
        <v>0</v>
      </c>
      <c r="G22" s="27">
        <f>Гант!G22</f>
        <v>0</v>
      </c>
      <c r="H22" s="31" t="str">
        <f>IF(Гант!$B22="","",Гант!H22)</f>
        <v/>
      </c>
      <c r="I22" s="14" t="str">
        <f ca="1">Гант!I22</f>
        <v/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</row>
    <row r="23" spans="1:33" x14ac:dyDescent="0.15">
      <c r="A23" s="14" t="str">
        <f>IF(Гант!$B23="","",Гант!A23)</f>
        <v/>
      </c>
      <c r="B23" s="10" t="str">
        <f>IF(Гант!B23="","",Гант!B23)</f>
        <v/>
      </c>
      <c r="C23" s="29" t="str">
        <f>IF(Гант!C23="","",Гант!C23)</f>
        <v/>
      </c>
      <c r="D23" s="29" t="str">
        <f>IF(Гант!D23="","",Гант!D23)</f>
        <v/>
      </c>
      <c r="E23" s="30">
        <f>Гант!E23</f>
        <v>0</v>
      </c>
      <c r="F23" s="30">
        <f>Гант!F23</f>
        <v>0</v>
      </c>
      <c r="G23" s="27">
        <f>Гант!G23</f>
        <v>0</v>
      </c>
      <c r="H23" s="31" t="str">
        <f>IF(Гант!$B23="","",Гант!H23)</f>
        <v/>
      </c>
      <c r="I23" s="14" t="str">
        <f ca="1">Гант!I23</f>
        <v/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</row>
    <row r="24" spans="1:33" x14ac:dyDescent="0.15">
      <c r="A24" s="14" t="str">
        <f>IF(Гант!$B24="","",Гант!A24)</f>
        <v/>
      </c>
      <c r="B24" s="10" t="str">
        <f>IF(Гант!B24="","",Гант!B24)</f>
        <v/>
      </c>
      <c r="C24" s="29" t="str">
        <f>IF(Гант!C24="","",Гант!C24)</f>
        <v/>
      </c>
      <c r="D24" s="29" t="str">
        <f>IF(Гант!D24="","",Гант!D24)</f>
        <v/>
      </c>
      <c r="E24" s="30">
        <f>Гант!E24</f>
        <v>0</v>
      </c>
      <c r="F24" s="30">
        <f>Гант!F24</f>
        <v>0</v>
      </c>
      <c r="G24" s="27">
        <f>Гант!G24</f>
        <v>0</v>
      </c>
      <c r="H24" s="31" t="str">
        <f>IF(Гант!$B24="","",Гант!H24)</f>
        <v/>
      </c>
      <c r="I24" s="14" t="str">
        <f ca="1">Гант!I24</f>
        <v/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</row>
    <row r="25" spans="1:33" x14ac:dyDescent="0.15">
      <c r="A25" s="14" t="str">
        <f>IF(Гант!$B25="","",Гант!A25)</f>
        <v/>
      </c>
      <c r="B25" s="10" t="str">
        <f>IF(Гант!B25="","",Гант!B25)</f>
        <v/>
      </c>
      <c r="C25" s="29" t="str">
        <f>IF(Гант!C25="","",Гант!C25)</f>
        <v/>
      </c>
      <c r="D25" s="29" t="str">
        <f>IF(Гант!D25="","",Гант!D25)</f>
        <v/>
      </c>
      <c r="E25" s="30">
        <f>Гант!E25</f>
        <v>0</v>
      </c>
      <c r="F25" s="30">
        <f>Гант!F25</f>
        <v>0</v>
      </c>
      <c r="G25" s="27">
        <f>Гант!G25</f>
        <v>0</v>
      </c>
      <c r="H25" s="31" t="str">
        <f>IF(Гант!$B25="","",Гант!H25)</f>
        <v/>
      </c>
      <c r="I25" s="14" t="str">
        <f ca="1">Гант!I25</f>
        <v/>
      </c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1:33" x14ac:dyDescent="0.15">
      <c r="A26" s="14" t="str">
        <f>IF(Гант!$B26="","",Гант!A26)</f>
        <v/>
      </c>
      <c r="B26" s="10" t="str">
        <f>IF(Гант!B26="","",Гант!B26)</f>
        <v/>
      </c>
      <c r="C26" s="29" t="str">
        <f>IF(Гант!C26="","",Гант!C26)</f>
        <v/>
      </c>
      <c r="D26" s="29" t="str">
        <f>IF(Гант!D26="","",Гант!D26)</f>
        <v/>
      </c>
      <c r="E26" s="30">
        <f>Гант!E26</f>
        <v>0</v>
      </c>
      <c r="F26" s="30">
        <f>Гант!F26</f>
        <v>0</v>
      </c>
      <c r="G26" s="27">
        <f>Гант!G26</f>
        <v>0</v>
      </c>
      <c r="H26" s="31" t="str">
        <f>IF(Гант!$B26="","",Гант!H26)</f>
        <v/>
      </c>
      <c r="I26" s="14" t="str">
        <f ca="1">Гант!I26</f>
        <v/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</row>
    <row r="27" spans="1:33" x14ac:dyDescent="0.15">
      <c r="A27" s="14" t="str">
        <f>IF(Гант!$B27="","",Гант!A27)</f>
        <v/>
      </c>
      <c r="B27" s="10" t="str">
        <f>IF(Гант!B27="","",Гант!B27)</f>
        <v/>
      </c>
      <c r="C27" s="29" t="str">
        <f>IF(Гант!C27="","",Гант!C27)</f>
        <v/>
      </c>
      <c r="D27" s="29" t="str">
        <f>IF(Гант!D27="","",Гант!D27)</f>
        <v/>
      </c>
      <c r="E27" s="30">
        <f>Гант!E27</f>
        <v>0</v>
      </c>
      <c r="F27" s="30">
        <f>Гант!F27</f>
        <v>0</v>
      </c>
      <c r="G27" s="27">
        <f>Гант!G27</f>
        <v>0</v>
      </c>
      <c r="H27" s="31" t="str">
        <f>IF(Гант!$B27="","",Гант!H27)</f>
        <v/>
      </c>
      <c r="I27" s="14" t="str">
        <f ca="1">Гант!I27</f>
        <v/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</row>
    <row r="28" spans="1:33" x14ac:dyDescent="0.15">
      <c r="A28" s="14" t="str">
        <f>IF(Гант!$B28="","",Гант!A28)</f>
        <v/>
      </c>
      <c r="B28" s="10" t="str">
        <f>IF(Гант!B28="","",Гант!B28)</f>
        <v/>
      </c>
      <c r="C28" s="29" t="str">
        <f>IF(Гант!C28="","",Гант!C28)</f>
        <v/>
      </c>
      <c r="D28" s="29" t="str">
        <f>IF(Гант!D28="","",Гант!D28)</f>
        <v/>
      </c>
      <c r="E28" s="30">
        <f>Гант!E28</f>
        <v>0</v>
      </c>
      <c r="F28" s="30">
        <f>Гант!F28</f>
        <v>0</v>
      </c>
      <c r="G28" s="27">
        <f>Гант!G28</f>
        <v>0</v>
      </c>
      <c r="H28" s="31" t="str">
        <f>IF(Гант!$B28="","",Гант!H28)</f>
        <v/>
      </c>
      <c r="I28" s="14" t="str">
        <f ca="1">Гант!I28</f>
        <v/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</row>
    <row r="29" spans="1:33" x14ac:dyDescent="0.15">
      <c r="A29" s="14" t="str">
        <f>IF(Гант!$B29="","",Гант!A29)</f>
        <v/>
      </c>
      <c r="B29" s="10" t="str">
        <f>IF(Гант!B29="","",Гант!B29)</f>
        <v/>
      </c>
      <c r="C29" s="29" t="str">
        <f>IF(Гант!C29="","",Гант!C29)</f>
        <v/>
      </c>
      <c r="D29" s="29" t="str">
        <f>IF(Гант!D29="","",Гант!D29)</f>
        <v/>
      </c>
      <c r="E29" s="30">
        <f>Гант!E29</f>
        <v>0</v>
      </c>
      <c r="F29" s="30">
        <f>Гант!F29</f>
        <v>0</v>
      </c>
      <c r="G29" s="27">
        <f>Гант!G29</f>
        <v>0</v>
      </c>
      <c r="H29" s="31" t="str">
        <f>IF(Гант!$B29="","",Гант!H29)</f>
        <v/>
      </c>
      <c r="I29" s="14" t="str">
        <f ca="1">Гант!I29</f>
        <v/>
      </c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</row>
    <row r="30" spans="1:33" x14ac:dyDescent="0.15">
      <c r="A30" s="14" t="str">
        <f>IF(Гант!$B30="","",Гант!A30)</f>
        <v/>
      </c>
      <c r="B30" s="10" t="str">
        <f>IF(Гант!B30="","",Гант!B30)</f>
        <v/>
      </c>
      <c r="C30" s="29" t="str">
        <f>IF(Гант!C30="","",Гант!C30)</f>
        <v/>
      </c>
      <c r="D30" s="29" t="str">
        <f>IF(Гант!D30="","",Гант!D30)</f>
        <v/>
      </c>
      <c r="E30" s="30">
        <f>Гант!E30</f>
        <v>0</v>
      </c>
      <c r="F30" s="30">
        <f>Гант!F30</f>
        <v>0</v>
      </c>
      <c r="G30" s="27">
        <f>Гант!G30</f>
        <v>0</v>
      </c>
      <c r="H30" s="31" t="str">
        <f>IF(Гант!$B30="","",Гант!H30)</f>
        <v/>
      </c>
      <c r="I30" s="14" t="str">
        <f ca="1">Гант!I30</f>
        <v/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</row>
    <row r="31" spans="1:33" x14ac:dyDescent="0.15">
      <c r="A31" s="14" t="str">
        <f>IF(Гант!$B31="","",Гант!A31)</f>
        <v/>
      </c>
      <c r="B31" s="10" t="str">
        <f>IF(Гант!B31="","",Гант!B31)</f>
        <v/>
      </c>
      <c r="C31" s="29" t="str">
        <f>IF(Гант!C31="","",Гант!C31)</f>
        <v/>
      </c>
      <c r="D31" s="29" t="str">
        <f>IF(Гант!D31="","",Гант!D31)</f>
        <v/>
      </c>
      <c r="E31" s="30">
        <f>Гант!E31</f>
        <v>0</v>
      </c>
      <c r="F31" s="30">
        <f>Гант!F31</f>
        <v>0</v>
      </c>
      <c r="G31" s="27">
        <f>Гант!G31</f>
        <v>0</v>
      </c>
      <c r="H31" s="31" t="str">
        <f>IF(Гант!$B31="","",Гант!H31)</f>
        <v/>
      </c>
      <c r="I31" s="14" t="str">
        <f ca="1">Гант!I31</f>
        <v/>
      </c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</row>
    <row r="32" spans="1:33" x14ac:dyDescent="0.15">
      <c r="A32" s="14" t="str">
        <f>IF(Гант!$B32="","",Гант!A32)</f>
        <v/>
      </c>
      <c r="B32" s="10" t="str">
        <f>IF(Гант!B32="","",Гант!B32)</f>
        <v/>
      </c>
      <c r="C32" s="29" t="str">
        <f>IF(Гант!C32="","",Гант!C32)</f>
        <v/>
      </c>
      <c r="D32" s="29" t="str">
        <f>IF(Гант!D32="","",Гант!D32)</f>
        <v/>
      </c>
      <c r="E32" s="30">
        <f>Гант!E32</f>
        <v>0</v>
      </c>
      <c r="F32" s="30">
        <f>Гант!F32</f>
        <v>0</v>
      </c>
      <c r="G32" s="27">
        <f>Гант!G32</f>
        <v>0</v>
      </c>
      <c r="H32" s="31" t="str">
        <f>IF(Гант!$B32="","",Гант!H32)</f>
        <v/>
      </c>
      <c r="I32" s="14" t="str">
        <f ca="1">Гант!I32</f>
        <v/>
      </c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</row>
    <row r="33" spans="1:33" x14ac:dyDescent="0.15">
      <c r="A33" s="14" t="str">
        <f>IF(Гант!$B33="","",Гант!A33)</f>
        <v/>
      </c>
      <c r="B33" s="10" t="str">
        <f>IF(Гант!B33="","",Гант!B33)</f>
        <v/>
      </c>
      <c r="C33" s="29" t="str">
        <f>IF(Гант!C33="","",Гант!C33)</f>
        <v/>
      </c>
      <c r="D33" s="29" t="str">
        <f>IF(Гант!D33="","",Гант!D33)</f>
        <v/>
      </c>
      <c r="E33" s="30">
        <f>Гант!E33</f>
        <v>0</v>
      </c>
      <c r="F33" s="30">
        <f>Гант!F33</f>
        <v>0</v>
      </c>
      <c r="G33" s="27">
        <f>Гант!G33</f>
        <v>0</v>
      </c>
      <c r="H33" s="31" t="str">
        <f>IF(Гант!$B33="","",Гант!H33)</f>
        <v/>
      </c>
      <c r="I33" s="14" t="str">
        <f ca="1">Гант!I33</f>
        <v/>
      </c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</row>
    <row r="34" spans="1:33" x14ac:dyDescent="0.15">
      <c r="A34" s="14" t="str">
        <f>IF(Гант!$B34="","",Гант!A34)</f>
        <v/>
      </c>
      <c r="B34" s="10" t="str">
        <f>IF(Гант!B34="","",Гант!B34)</f>
        <v/>
      </c>
      <c r="C34" s="29" t="str">
        <f>IF(Гант!C34="","",Гант!C34)</f>
        <v/>
      </c>
      <c r="D34" s="29" t="str">
        <f>IF(Гант!D34="","",Гант!D34)</f>
        <v/>
      </c>
      <c r="E34" s="30">
        <f>Гант!E34</f>
        <v>0</v>
      </c>
      <c r="F34" s="30">
        <f>Гант!F34</f>
        <v>0</v>
      </c>
      <c r="G34" s="27">
        <f>Гант!G34</f>
        <v>0</v>
      </c>
      <c r="H34" s="31" t="str">
        <f>IF(Гант!$B34="","",Гант!H34)</f>
        <v/>
      </c>
      <c r="I34" s="14" t="str">
        <f ca="1">Гант!I34</f>
        <v/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</row>
    <row r="35" spans="1:33" x14ac:dyDescent="0.15">
      <c r="A35" s="14" t="str">
        <f>IF(Гант!$B35="","",Гант!A35)</f>
        <v/>
      </c>
      <c r="B35" s="10" t="str">
        <f>IF(Гант!B35="","",Гант!B35)</f>
        <v/>
      </c>
      <c r="C35" s="29" t="str">
        <f>IF(Гант!C35="","",Гант!C35)</f>
        <v/>
      </c>
      <c r="D35" s="29" t="str">
        <f>IF(Гант!D35="","",Гант!D35)</f>
        <v/>
      </c>
      <c r="E35" s="30">
        <f>Гант!E35</f>
        <v>0</v>
      </c>
      <c r="F35" s="30">
        <f>Гант!F35</f>
        <v>0</v>
      </c>
      <c r="G35" s="27">
        <f>Гант!G35</f>
        <v>0</v>
      </c>
      <c r="H35" s="31" t="str">
        <f>IF(Гант!$B35="","",Гант!H35)</f>
        <v/>
      </c>
      <c r="I35" s="14" t="str">
        <f ca="1">Гант!I35</f>
        <v/>
      </c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</row>
    <row r="36" spans="1:33" x14ac:dyDescent="0.15">
      <c r="A36" s="14" t="str">
        <f>IF(Гант!$B36="","",Гант!A36)</f>
        <v/>
      </c>
      <c r="B36" s="10" t="str">
        <f>IF(Гант!B36="","",Гант!B36)</f>
        <v/>
      </c>
      <c r="C36" s="29" t="str">
        <f>IF(Гант!C36="","",Гант!C36)</f>
        <v/>
      </c>
      <c r="D36" s="29" t="str">
        <f>IF(Гант!D36="","",Гант!D36)</f>
        <v/>
      </c>
      <c r="E36" s="30">
        <f>Гант!E36</f>
        <v>0</v>
      </c>
      <c r="F36" s="30">
        <f>Гант!F36</f>
        <v>0</v>
      </c>
      <c r="G36" s="27">
        <f>Гант!G36</f>
        <v>0</v>
      </c>
      <c r="H36" s="31" t="str">
        <f>IF(Гант!$B36="","",Гант!H36)</f>
        <v/>
      </c>
      <c r="I36" s="14" t="str">
        <f ca="1">Гант!I36</f>
        <v/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</row>
    <row r="37" spans="1:33" x14ac:dyDescent="0.15">
      <c r="A37" s="14" t="str">
        <f>IF(Гант!$B37="","",Гант!A37)</f>
        <v/>
      </c>
      <c r="B37" s="10" t="str">
        <f>IF(Гант!B37="","",Гант!B37)</f>
        <v/>
      </c>
      <c r="C37" s="29" t="str">
        <f>IF(Гант!C37="","",Гант!C37)</f>
        <v/>
      </c>
      <c r="D37" s="29" t="str">
        <f>IF(Гант!D37="","",Гант!D37)</f>
        <v/>
      </c>
      <c r="E37" s="30">
        <f>Гант!E37</f>
        <v>0</v>
      </c>
      <c r="F37" s="30">
        <f>Гант!F37</f>
        <v>0</v>
      </c>
      <c r="G37" s="27">
        <f>Гант!G37</f>
        <v>0</v>
      </c>
      <c r="H37" s="31" t="str">
        <f>IF(Гант!$B37="","",Гант!H37)</f>
        <v/>
      </c>
      <c r="I37" s="14" t="str">
        <f ca="1">Гант!I37</f>
        <v/>
      </c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</row>
    <row r="38" spans="1:33" x14ac:dyDescent="0.15">
      <c r="A38" s="14" t="str">
        <f>IF(Гант!$B38="","",Гант!A38)</f>
        <v/>
      </c>
      <c r="B38" s="10" t="str">
        <f>IF(Гант!B38="","",Гант!B38)</f>
        <v/>
      </c>
      <c r="C38" s="29" t="str">
        <f>IF(Гант!C38="","",Гант!C38)</f>
        <v/>
      </c>
      <c r="D38" s="29" t="str">
        <f>IF(Гант!D38="","",Гант!D38)</f>
        <v/>
      </c>
      <c r="E38" s="30">
        <f>Гант!E38</f>
        <v>0</v>
      </c>
      <c r="F38" s="30">
        <f>Гант!F38</f>
        <v>0</v>
      </c>
      <c r="G38" s="27">
        <f>Гант!G38</f>
        <v>0</v>
      </c>
      <c r="H38" s="31" t="str">
        <f>IF(Гант!$B38="","",Гант!H38)</f>
        <v/>
      </c>
      <c r="I38" s="14" t="str">
        <f ca="1">Гант!I38</f>
        <v/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</row>
    <row r="39" spans="1:33" x14ac:dyDescent="0.15">
      <c r="A39" s="14" t="str">
        <f>IF(Гант!$B39="","",Гант!A39)</f>
        <v/>
      </c>
      <c r="B39" s="10" t="str">
        <f>IF(Гант!B39="","",Гант!B39)</f>
        <v/>
      </c>
      <c r="C39" s="29" t="str">
        <f>IF(Гант!C39="","",Гант!C39)</f>
        <v/>
      </c>
      <c r="D39" s="29" t="str">
        <f>IF(Гант!D39="","",Гант!D39)</f>
        <v/>
      </c>
      <c r="E39" s="30">
        <f>Гант!E39</f>
        <v>0</v>
      </c>
      <c r="F39" s="30">
        <f>Гант!F39</f>
        <v>0</v>
      </c>
      <c r="G39" s="27">
        <f>Гант!G39</f>
        <v>0</v>
      </c>
      <c r="H39" s="31" t="str">
        <f>IF(Гант!$B39="","",Гант!H39)</f>
        <v/>
      </c>
      <c r="I39" s="14" t="str">
        <f ca="1">Гант!I39</f>
        <v/>
      </c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</row>
    <row r="40" spans="1:33" x14ac:dyDescent="0.15">
      <c r="A40" s="14" t="str">
        <f>IF(Гант!$B40="","",Гант!A40)</f>
        <v/>
      </c>
      <c r="B40" s="10" t="str">
        <f>IF(Гант!B40="","",Гант!B40)</f>
        <v/>
      </c>
      <c r="C40" s="29" t="str">
        <f>IF(Гант!C40="","",Гант!C40)</f>
        <v/>
      </c>
      <c r="D40" s="29" t="str">
        <f>IF(Гант!D40="","",Гант!D40)</f>
        <v/>
      </c>
      <c r="E40" s="30">
        <f>Гант!E40</f>
        <v>0</v>
      </c>
      <c r="F40" s="30">
        <f>Гант!F40</f>
        <v>0</v>
      </c>
      <c r="G40" s="27">
        <f>Гант!G40</f>
        <v>0</v>
      </c>
      <c r="H40" s="31" t="str">
        <f>IF(Гант!$B40="","",Гант!H40)</f>
        <v/>
      </c>
      <c r="I40" s="14" t="str">
        <f ca="1">Гант!I40</f>
        <v/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</row>
    <row r="41" spans="1:33" x14ac:dyDescent="0.15">
      <c r="A41" s="14" t="str">
        <f>IF(Гант!$B41="","",Гант!A41)</f>
        <v/>
      </c>
      <c r="B41" s="10" t="str">
        <f>IF(Гант!B41="","",Гант!B41)</f>
        <v/>
      </c>
      <c r="C41" s="29" t="str">
        <f>IF(Гант!C41="","",Гант!C41)</f>
        <v/>
      </c>
      <c r="D41" s="29" t="str">
        <f>IF(Гант!D41="","",Гант!D41)</f>
        <v/>
      </c>
      <c r="E41" s="30">
        <f>Гант!E41</f>
        <v>0</v>
      </c>
      <c r="F41" s="30">
        <f>Гант!F41</f>
        <v>0</v>
      </c>
      <c r="G41" s="27">
        <f>Гант!G41</f>
        <v>0</v>
      </c>
      <c r="H41" s="31" t="str">
        <f>IF(Гант!$B41="","",Гант!H41)</f>
        <v/>
      </c>
      <c r="I41" s="14" t="str">
        <f ca="1">Гант!I41</f>
        <v/>
      </c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</row>
    <row r="42" spans="1:33" x14ac:dyDescent="0.15">
      <c r="A42" s="14" t="str">
        <f>IF(Гант!$B42="","",Гант!A42)</f>
        <v/>
      </c>
      <c r="B42" s="10" t="str">
        <f>IF(Гант!B42="","",Гант!B42)</f>
        <v/>
      </c>
      <c r="C42" s="29" t="str">
        <f>IF(Гант!C42="","",Гант!C42)</f>
        <v/>
      </c>
      <c r="D42" s="29" t="str">
        <f>IF(Гант!D42="","",Гант!D42)</f>
        <v/>
      </c>
      <c r="E42" s="30">
        <f>Гант!E42</f>
        <v>0</v>
      </c>
      <c r="F42" s="30">
        <f>Гант!F42</f>
        <v>0</v>
      </c>
      <c r="G42" s="27">
        <f>Гант!G42</f>
        <v>0</v>
      </c>
      <c r="H42" s="31" t="str">
        <f>IF(Гант!$B42="","",Гант!H42)</f>
        <v/>
      </c>
      <c r="I42" s="14" t="str">
        <f ca="1">Гант!I42</f>
        <v/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</row>
    <row r="43" spans="1:33" x14ac:dyDescent="0.15">
      <c r="A43" s="14" t="str">
        <f>IF(Гант!$B43="","",Гант!A43)</f>
        <v/>
      </c>
      <c r="B43" s="10" t="str">
        <f>IF(Гант!B43="","",Гант!B43)</f>
        <v/>
      </c>
      <c r="C43" s="29" t="str">
        <f>IF(Гант!C43="","",Гант!C43)</f>
        <v/>
      </c>
      <c r="D43" s="29" t="str">
        <f>IF(Гант!D43="","",Гант!D43)</f>
        <v/>
      </c>
      <c r="E43" s="30">
        <f>Гант!E43</f>
        <v>0</v>
      </c>
      <c r="F43" s="30">
        <f>Гант!F43</f>
        <v>0</v>
      </c>
      <c r="G43" s="27">
        <f>Гант!G43</f>
        <v>0</v>
      </c>
      <c r="H43" s="31" t="str">
        <f>IF(Гант!$B43="","",Гант!H43)</f>
        <v/>
      </c>
      <c r="I43" s="14" t="str">
        <f ca="1">Гант!I43</f>
        <v/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</row>
    <row r="44" spans="1:33" x14ac:dyDescent="0.15">
      <c r="A44" s="14" t="str">
        <f>IF(Гант!$B44="","",Гант!A44)</f>
        <v/>
      </c>
      <c r="B44" s="10" t="str">
        <f>IF(Гант!B44="","",Гант!B44)</f>
        <v/>
      </c>
      <c r="C44" s="29" t="str">
        <f>IF(Гант!C44="","",Гант!C44)</f>
        <v/>
      </c>
      <c r="D44" s="29" t="str">
        <f>IF(Гант!D44="","",Гант!D44)</f>
        <v/>
      </c>
      <c r="E44" s="30">
        <f>Гант!E44</f>
        <v>0</v>
      </c>
      <c r="F44" s="30">
        <f>Гант!F44</f>
        <v>0</v>
      </c>
      <c r="G44" s="27">
        <f>Гант!G44</f>
        <v>0</v>
      </c>
      <c r="H44" s="31" t="str">
        <f>IF(Гант!$B44="","",Гант!H44)</f>
        <v/>
      </c>
      <c r="I44" s="14" t="str">
        <f ca="1">Гант!I44</f>
        <v/>
      </c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</row>
    <row r="45" spans="1:33" x14ac:dyDescent="0.15">
      <c r="A45" s="14" t="str">
        <f>IF(Гант!$B45="","",Гант!A45)</f>
        <v/>
      </c>
      <c r="B45" s="10" t="str">
        <f>IF(Гант!B45="","",Гант!B45)</f>
        <v/>
      </c>
      <c r="C45" s="29" t="str">
        <f>IF(Гант!C45="","",Гант!C45)</f>
        <v/>
      </c>
      <c r="D45" s="29" t="str">
        <f>IF(Гант!D45="","",Гант!D45)</f>
        <v/>
      </c>
      <c r="E45" s="30">
        <f>Гант!E45</f>
        <v>0</v>
      </c>
      <c r="F45" s="30">
        <f>Гант!F45</f>
        <v>0</v>
      </c>
      <c r="G45" s="27">
        <f>Гант!G45</f>
        <v>0</v>
      </c>
      <c r="H45" s="31" t="str">
        <f>IF(Гант!$B45="","",Гант!H45)</f>
        <v/>
      </c>
      <c r="I45" s="14" t="str">
        <f ca="1">Гант!I45</f>
        <v/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</row>
    <row r="46" spans="1:33" x14ac:dyDescent="0.15">
      <c r="A46" s="14" t="str">
        <f>IF(Гант!$B46="","",Гант!A46)</f>
        <v/>
      </c>
      <c r="B46" s="10" t="str">
        <f>IF(Гант!B46="","",Гант!B46)</f>
        <v/>
      </c>
      <c r="C46" s="29" t="str">
        <f>IF(Гант!C46="","",Гант!C46)</f>
        <v/>
      </c>
      <c r="D46" s="29" t="str">
        <f>IF(Гант!D46="","",Гант!D46)</f>
        <v/>
      </c>
      <c r="E46" s="30">
        <f>Гант!E46</f>
        <v>0</v>
      </c>
      <c r="F46" s="30">
        <f>Гант!F46</f>
        <v>0</v>
      </c>
      <c r="G46" s="27">
        <f>Гант!G46</f>
        <v>0</v>
      </c>
      <c r="H46" s="31" t="str">
        <f>IF(Гант!$B46="","",Гант!H46)</f>
        <v/>
      </c>
      <c r="I46" s="14" t="str">
        <f ca="1">Гант!I46</f>
        <v/>
      </c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</row>
    <row r="47" spans="1:33" x14ac:dyDescent="0.15">
      <c r="A47" s="14" t="str">
        <f>IF(Гант!$B47="","",Гант!A47)</f>
        <v/>
      </c>
      <c r="B47" s="10" t="str">
        <f>IF(Гант!B47="","",Гант!B47)</f>
        <v/>
      </c>
      <c r="C47" s="29" t="str">
        <f>IF(Гант!C47="","",Гант!C47)</f>
        <v/>
      </c>
      <c r="D47" s="29" t="str">
        <f>IF(Гант!D47="","",Гант!D47)</f>
        <v/>
      </c>
      <c r="E47" s="30">
        <f>Гант!E47</f>
        <v>0</v>
      </c>
      <c r="F47" s="30">
        <f>Гант!F47</f>
        <v>0</v>
      </c>
      <c r="G47" s="27">
        <f>Гант!G47</f>
        <v>0</v>
      </c>
      <c r="H47" s="31" t="str">
        <f>IF(Гант!$B47="","",Гант!H47)</f>
        <v/>
      </c>
      <c r="I47" s="14" t="str">
        <f ca="1">Гант!I47</f>
        <v/>
      </c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</row>
    <row r="48" spans="1:33" x14ac:dyDescent="0.15">
      <c r="A48" s="14" t="str">
        <f>IF(Гант!$B48="","",Гант!A48)</f>
        <v/>
      </c>
      <c r="B48" s="10" t="str">
        <f>IF(Гант!B48="","",Гант!B48)</f>
        <v/>
      </c>
      <c r="C48" s="29" t="str">
        <f>IF(Гант!C48="","",Гант!C48)</f>
        <v/>
      </c>
      <c r="D48" s="29" t="str">
        <f>IF(Гант!D48="","",Гант!D48)</f>
        <v/>
      </c>
      <c r="E48" s="30">
        <f>Гант!E48</f>
        <v>0</v>
      </c>
      <c r="F48" s="30">
        <f>Гант!F48</f>
        <v>0</v>
      </c>
      <c r="G48" s="27">
        <f>Гант!G48</f>
        <v>0</v>
      </c>
      <c r="H48" s="31" t="str">
        <f>IF(Гант!$B48="","",Гант!H48)</f>
        <v/>
      </c>
      <c r="I48" s="14" t="str">
        <f ca="1">Гант!I48</f>
        <v/>
      </c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</row>
    <row r="49" spans="1:33" x14ac:dyDescent="0.15">
      <c r="A49" s="14" t="str">
        <f>IF(Гант!$B49="","",Гант!A49)</f>
        <v/>
      </c>
      <c r="B49" s="10" t="str">
        <f>IF(Гант!B49="","",Гант!B49)</f>
        <v/>
      </c>
      <c r="C49" s="29" t="str">
        <f>IF(Гант!C49="","",Гант!C49)</f>
        <v/>
      </c>
      <c r="D49" s="29" t="str">
        <f>IF(Гант!D49="","",Гант!D49)</f>
        <v/>
      </c>
      <c r="E49" s="30">
        <f>Гант!E49</f>
        <v>0</v>
      </c>
      <c r="F49" s="30">
        <f>Гант!F49</f>
        <v>0</v>
      </c>
      <c r="G49" s="27">
        <f>Гант!G49</f>
        <v>0</v>
      </c>
      <c r="H49" s="31" t="str">
        <f>IF(Гант!$B49="","",Гант!H49)</f>
        <v/>
      </c>
      <c r="I49" s="14" t="str">
        <f ca="1">Гант!I49</f>
        <v/>
      </c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</row>
    <row r="50" spans="1:33" x14ac:dyDescent="0.15">
      <c r="A50" s="14" t="str">
        <f>IF(Гант!$B50="","",Гант!A50)</f>
        <v/>
      </c>
      <c r="B50" s="10" t="str">
        <f>IF(Гант!B50="","",Гант!B50)</f>
        <v/>
      </c>
      <c r="C50" s="29" t="str">
        <f>IF(Гант!C50="","",Гант!C50)</f>
        <v/>
      </c>
      <c r="D50" s="29" t="str">
        <f>IF(Гант!D50="","",Гант!D50)</f>
        <v/>
      </c>
      <c r="E50" s="30">
        <f>Гант!E50</f>
        <v>0</v>
      </c>
      <c r="F50" s="30">
        <f>Гант!F50</f>
        <v>0</v>
      </c>
      <c r="G50" s="27">
        <f>Гант!G50</f>
        <v>0</v>
      </c>
      <c r="H50" s="31" t="str">
        <f>IF(Гант!$B50="","",Гант!H50)</f>
        <v/>
      </c>
      <c r="I50" s="14" t="str">
        <f ca="1">Гант!I50</f>
        <v/>
      </c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</row>
    <row r="51" spans="1:33" x14ac:dyDescent="0.15">
      <c r="A51" s="14" t="str">
        <f>IF(Гант!$B51="","",Гант!A51)</f>
        <v/>
      </c>
      <c r="B51" s="10" t="str">
        <f>IF(Гант!B51="","",Гант!B51)</f>
        <v/>
      </c>
      <c r="C51" s="29" t="str">
        <f>IF(Гант!C51="","",Гант!C51)</f>
        <v/>
      </c>
      <c r="D51" s="29" t="str">
        <f>IF(Гант!D51="","",Гант!D51)</f>
        <v/>
      </c>
      <c r="E51" s="30">
        <f>Гант!E51</f>
        <v>0</v>
      </c>
      <c r="F51" s="30">
        <f>Гант!F51</f>
        <v>0</v>
      </c>
      <c r="G51" s="27">
        <f>Гант!G51</f>
        <v>0</v>
      </c>
      <c r="H51" s="31" t="str">
        <f>IF(Гант!$B51="","",Гант!H51)</f>
        <v/>
      </c>
      <c r="I51" s="14" t="str">
        <f ca="1">Гант!I51</f>
        <v/>
      </c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</row>
    <row r="52" spans="1:33" x14ac:dyDescent="0.15">
      <c r="A52" s="14" t="str">
        <f>IF(Гант!$B52="","",Гант!A52)</f>
        <v/>
      </c>
      <c r="B52" s="10" t="str">
        <f>IF(Гант!B52="","",Гант!B52)</f>
        <v/>
      </c>
      <c r="C52" s="29" t="str">
        <f>IF(Гант!C52="","",Гант!C52)</f>
        <v/>
      </c>
      <c r="D52" s="29" t="str">
        <f>IF(Гант!D52="","",Гант!D52)</f>
        <v/>
      </c>
      <c r="E52" s="30">
        <f>Гант!E52</f>
        <v>0</v>
      </c>
      <c r="F52" s="30">
        <f>Гант!F52</f>
        <v>0</v>
      </c>
      <c r="G52" s="27">
        <f>Гант!G52</f>
        <v>0</v>
      </c>
      <c r="H52" s="31" t="str">
        <f>IF(Гант!$B52="","",Гант!H52)</f>
        <v/>
      </c>
      <c r="I52" s="14" t="str">
        <f ca="1">Гант!I52</f>
        <v/>
      </c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</row>
    <row r="53" spans="1:33" x14ac:dyDescent="0.15">
      <c r="A53" s="14" t="str">
        <f>IF(Гант!$B53="","",Гант!A53)</f>
        <v/>
      </c>
      <c r="B53" s="10" t="str">
        <f>IF(Гант!B53="","",Гант!B53)</f>
        <v/>
      </c>
      <c r="C53" s="29" t="str">
        <f>IF(Гант!C53="","",Гант!C53)</f>
        <v/>
      </c>
      <c r="D53" s="29" t="str">
        <f>IF(Гант!D53="","",Гант!D53)</f>
        <v/>
      </c>
      <c r="E53" s="30">
        <f>Гант!E53</f>
        <v>0</v>
      </c>
      <c r="F53" s="30">
        <f>Гант!F53</f>
        <v>0</v>
      </c>
      <c r="G53" s="27">
        <f>Гант!G53</f>
        <v>0</v>
      </c>
      <c r="H53" s="31" t="str">
        <f>IF(Гант!$B53="","",Гант!H53)</f>
        <v/>
      </c>
      <c r="I53" s="14" t="str">
        <f ca="1">Гант!I53</f>
        <v/>
      </c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</row>
    <row r="54" spans="1:33" x14ac:dyDescent="0.15">
      <c r="A54" s="14" t="str">
        <f>IF(Гант!$B54="","",Гант!A54)</f>
        <v/>
      </c>
      <c r="B54" s="10" t="str">
        <f>IF(Гант!B54="","",Гант!B54)</f>
        <v/>
      </c>
      <c r="C54" s="29" t="str">
        <f>IF(Гант!C54="","",Гант!C54)</f>
        <v/>
      </c>
      <c r="D54" s="29" t="str">
        <f>IF(Гант!D54="","",Гант!D54)</f>
        <v/>
      </c>
      <c r="E54" s="30">
        <f>Гант!E54</f>
        <v>0</v>
      </c>
      <c r="F54" s="30">
        <f>Гант!F54</f>
        <v>0</v>
      </c>
      <c r="G54" s="27">
        <f>Гант!G54</f>
        <v>0</v>
      </c>
      <c r="H54" s="31" t="str">
        <f>IF(Гант!$B54="","",Гант!H54)</f>
        <v/>
      </c>
      <c r="I54" s="14" t="str">
        <f ca="1">Гант!I54</f>
        <v/>
      </c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</row>
    <row r="55" spans="1:33" x14ac:dyDescent="0.15">
      <c r="A55" s="14" t="str">
        <f>IF(Гант!$B55="","",Гант!A55)</f>
        <v/>
      </c>
      <c r="B55" s="10" t="str">
        <f>IF(Гант!B55="","",Гант!B55)</f>
        <v/>
      </c>
      <c r="C55" s="29" t="str">
        <f>IF(Гант!C55="","",Гант!C55)</f>
        <v/>
      </c>
      <c r="D55" s="29" t="str">
        <f>IF(Гант!D55="","",Гант!D55)</f>
        <v/>
      </c>
      <c r="E55" s="30">
        <f>Гант!E55</f>
        <v>0</v>
      </c>
      <c r="F55" s="30">
        <f>Гант!F55</f>
        <v>0</v>
      </c>
      <c r="G55" s="27">
        <f>Гант!G55</f>
        <v>0</v>
      </c>
      <c r="H55" s="31" t="str">
        <f>IF(Гант!$B55="","",Гант!H55)</f>
        <v/>
      </c>
      <c r="I55" s="14" t="str">
        <f ca="1">Гант!I55</f>
        <v/>
      </c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</row>
    <row r="56" spans="1:33" x14ac:dyDescent="0.15">
      <c r="A56" s="14" t="str">
        <f>IF(Гант!$B56="","",Гант!A56)</f>
        <v/>
      </c>
      <c r="B56" s="10" t="str">
        <f>IF(Гант!B56="","",Гант!B56)</f>
        <v/>
      </c>
      <c r="C56" s="29" t="str">
        <f>IF(Гант!C56="","",Гант!C56)</f>
        <v/>
      </c>
      <c r="D56" s="29" t="str">
        <f>IF(Гант!D56="","",Гант!D56)</f>
        <v/>
      </c>
      <c r="E56" s="30">
        <f>Гант!E56</f>
        <v>0</v>
      </c>
      <c r="F56" s="30">
        <f>Гант!F56</f>
        <v>0</v>
      </c>
      <c r="G56" s="27">
        <f>Гант!G56</f>
        <v>0</v>
      </c>
      <c r="H56" s="31" t="str">
        <f>IF(Гант!$B56="","",Гант!H56)</f>
        <v/>
      </c>
      <c r="I56" s="14" t="str">
        <f ca="1">Гант!I56</f>
        <v/>
      </c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</row>
  </sheetData>
  <autoFilter ref="A6:I56" xr:uid="{10CD54F7-C46B-F74E-BA0C-972EF63ECA16}">
    <sortState xmlns:xlrd2="http://schemas.microsoft.com/office/spreadsheetml/2017/richdata2" ref="A7:I56">
      <sortCondition ref="B6:B56"/>
    </sortState>
  </autoFilter>
  <mergeCells count="2">
    <mergeCell ref="A1:F1"/>
    <mergeCell ref="H1:I1"/>
  </mergeCells>
  <conditionalFormatting sqref="I7:I56">
    <cfRule type="expression" dxfId="7" priority="2">
      <formula>$I7="Не начата"</formula>
    </cfRule>
    <cfRule type="expression" dxfId="6" priority="3">
      <formula>$I7="В работе"</formula>
    </cfRule>
    <cfRule type="expression" dxfId="5" priority="4">
      <formula>$I7="Просрочена"</formula>
    </cfRule>
    <cfRule type="expression" dxfId="4" priority="5">
      <formula>$I7="Готово"</formula>
    </cfRule>
  </conditionalFormatting>
  <conditionalFormatting sqref="J7:AG56">
    <cfRule type="expression" dxfId="3" priority="1" stopIfTrue="1">
      <formula>AND($E7&gt;0,$F7&gt;0,$H7&lt;1,$F7&lt;TODAY(),J$6&lt;=$F7,DATE(YEAR(J$6),MONTH(J$6)+1,1)-1&gt;=$E7,DATE(YEAR(J$6),MONTH(J$6)+1,1)-1&gt;$E7+($F7-$E7+1)*$H7-1)</formula>
    </cfRule>
    <cfRule type="expression" dxfId="2" priority="6" stopIfTrue="1">
      <formula>AND($E7&gt;0,$F7&gt;0,($F7-$E7+1)*$H7&gt;=1,J$6&lt;=$E7+($F7-$E7+1)*$H7-1,DATE(YEAR(J$6),MONTH(J$6)+1,1)-1&gt;=$E7)</formula>
    </cfRule>
    <cfRule type="expression" dxfId="1" priority="7" stopIfTrue="1">
      <formula>AND($E7&gt;0,$F7&gt;0,J$6&lt;=$F7,DATE(YEAR(J$6),MONTH(J$6)+1,1)-1&gt;=$E7)</formula>
    </cfRule>
    <cfRule type="expression" dxfId="0" priority="8">
      <formula>AND(TODAY()&gt;=J$6,TODAY()&lt;=DATE(YEAR(J$6),MONTH(J$6)+1,1)-1)</formula>
    </cfRule>
  </conditionalFormatting>
  <pageMargins left="0.7" right="0.7" top="0.75" bottom="0.75" header="0.3" footer="0.3"/>
  <ignoredErrors>
    <ignoredError xmlns:x16r3="http://schemas.microsoft.com/office/spreadsheetml/2018/08/main" sqref="E7:F56" x16r3:misleadingFormat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10F9FD7F-7198-F44C-A83B-E16D701B7CE4}">
          <x14:formula1>
            <xm:f>Настройки!$B$5:$B$24</xm:f>
          </x14:formula1>
          <xm:sqref>D7:D56</xm:sqref>
        </x14:dataValidation>
        <x14:dataValidation type="list" allowBlank="1" showInputMessage="1" xr:uid="{46D32606-A9CE-B741-B47B-56AFB3432569}">
          <x14:formula1>
            <xm:f>Настройки!$C$5:$C$24</xm:f>
          </x14:formula1>
          <xm:sqref>C7:C56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A55F-BA16-2046-8C88-63C7A6C36E0E}">
  <dimension ref="B4:C24"/>
  <sheetViews>
    <sheetView zoomScale="125" zoomScaleNormal="176" workbookViewId="0">
      <selection activeCell="K22" sqref="K22"/>
    </sheetView>
  </sheetViews>
  <sheetFormatPr baseColWidth="10" defaultRowHeight="16" x14ac:dyDescent="0.2"/>
  <cols>
    <col min="2" max="2" width="21.33203125" customWidth="1"/>
    <col min="3" max="3" width="19.33203125" customWidth="1"/>
  </cols>
  <sheetData>
    <row r="4" spans="2:3" x14ac:dyDescent="0.2">
      <c r="B4" s="23" t="s">
        <v>22</v>
      </c>
      <c r="C4" s="23" t="s">
        <v>23</v>
      </c>
    </row>
    <row r="5" spans="2:3" x14ac:dyDescent="0.2">
      <c r="B5" s="22" t="s">
        <v>29</v>
      </c>
      <c r="C5" s="22" t="s">
        <v>24</v>
      </c>
    </row>
    <row r="6" spans="2:3" x14ac:dyDescent="0.2">
      <c r="B6" s="22" t="s">
        <v>30</v>
      </c>
      <c r="C6" s="22" t="s">
        <v>25</v>
      </c>
    </row>
    <row r="7" spans="2:3" x14ac:dyDescent="0.2">
      <c r="B7" s="22" t="s">
        <v>31</v>
      </c>
      <c r="C7" s="22" t="s">
        <v>26</v>
      </c>
    </row>
    <row r="8" spans="2:3" x14ac:dyDescent="0.2">
      <c r="B8" s="22" t="s">
        <v>32</v>
      </c>
      <c r="C8" s="22" t="s">
        <v>27</v>
      </c>
    </row>
    <row r="9" spans="2:3" x14ac:dyDescent="0.2">
      <c r="B9" s="22" t="s">
        <v>33</v>
      </c>
      <c r="C9" s="22" t="s">
        <v>28</v>
      </c>
    </row>
    <row r="10" spans="2:3" x14ac:dyDescent="0.2">
      <c r="B10" s="22" t="s">
        <v>34</v>
      </c>
      <c r="C10" s="22"/>
    </row>
    <row r="11" spans="2:3" x14ac:dyDescent="0.2">
      <c r="B11" s="22" t="s">
        <v>35</v>
      </c>
      <c r="C11" s="22"/>
    </row>
    <row r="12" spans="2:3" x14ac:dyDescent="0.2">
      <c r="B12" s="22" t="s">
        <v>36</v>
      </c>
      <c r="C12" s="22"/>
    </row>
    <row r="13" spans="2:3" x14ac:dyDescent="0.2">
      <c r="B13" s="22" t="s">
        <v>37</v>
      </c>
      <c r="C13" s="22"/>
    </row>
    <row r="14" spans="2:3" x14ac:dyDescent="0.2">
      <c r="B14" s="22" t="s">
        <v>38</v>
      </c>
      <c r="C14" s="22"/>
    </row>
    <row r="15" spans="2:3" x14ac:dyDescent="0.2">
      <c r="B15" s="22" t="s">
        <v>39</v>
      </c>
      <c r="C15" s="22"/>
    </row>
    <row r="16" spans="2:3" x14ac:dyDescent="0.2">
      <c r="B16" s="22"/>
      <c r="C16" s="22"/>
    </row>
    <row r="17" spans="2:3" x14ac:dyDescent="0.2">
      <c r="B17" s="22"/>
      <c r="C17" s="22"/>
    </row>
    <row r="18" spans="2:3" x14ac:dyDescent="0.2">
      <c r="B18" s="22"/>
      <c r="C18" s="22"/>
    </row>
    <row r="19" spans="2:3" x14ac:dyDescent="0.2">
      <c r="B19" s="22"/>
      <c r="C19" s="22"/>
    </row>
    <row r="20" spans="2:3" x14ac:dyDescent="0.2">
      <c r="B20" s="22"/>
      <c r="C20" s="22"/>
    </row>
    <row r="21" spans="2:3" x14ac:dyDescent="0.2">
      <c r="B21" s="22"/>
      <c r="C21" s="22"/>
    </row>
    <row r="22" spans="2:3" x14ac:dyDescent="0.2">
      <c r="B22" s="22"/>
      <c r="C22" s="22"/>
    </row>
    <row r="23" spans="2:3" x14ac:dyDescent="0.2">
      <c r="B23" s="22"/>
      <c r="C23" s="22"/>
    </row>
    <row r="24" spans="2:3" x14ac:dyDescent="0.2">
      <c r="B24" s="22"/>
      <c r="C24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Инструкции</vt:lpstr>
      <vt:lpstr>Гант</vt:lpstr>
      <vt:lpstr>По дням</vt:lpstr>
      <vt:lpstr>По месяцам</vt:lpstr>
      <vt:lpstr>Настройки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2026-08-04T03:22:54Z</dcterms:created>
  <dcterms:modified xsi:type="dcterms:W3CDTF">2026-08-06T02:58:00Z</dcterms:modified>
</cp:coreProperties>
</file>